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422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'Sheet1'!$A$3:$V$54</definedName>
  </definedNames>
  <calcPr fullCalcOnLoad="1"/>
</workbook>
</file>

<file path=xl/sharedStrings.xml><?xml version="1.0" encoding="utf-8"?>
<sst xmlns="http://schemas.openxmlformats.org/spreadsheetml/2006/main" count="49" uniqueCount="49">
  <si>
    <t>duct heater</t>
  </si>
  <si>
    <t>relief valves</t>
  </si>
  <si>
    <t>pump(s)</t>
  </si>
  <si>
    <t>ACD 200 gpm, 200 psi ceramic/carbon seal, AC-30 50 HP 2x4x12.5, 3500</t>
  </si>
  <si>
    <t>EMSM</t>
  </si>
  <si>
    <t>EMEM</t>
  </si>
  <si>
    <t>pump starters&amp; disconnect</t>
  </si>
  <si>
    <t>pneu vac jacket LN2 valve</t>
  </si>
  <si>
    <t>man vac jacket LN2 valve</t>
  </si>
  <si>
    <t>sum=(w/o G&amp;A</t>
  </si>
  <si>
    <t>O2 controller</t>
  </si>
  <si>
    <t>EADM</t>
  </si>
  <si>
    <t>EMTB Mech</t>
  </si>
  <si>
    <t>EMTB Elec</t>
  </si>
  <si>
    <t>O2 conduit M&amp;S</t>
  </si>
  <si>
    <t>O2 install</t>
  </si>
  <si>
    <t>piping</t>
  </si>
  <si>
    <t>duct board200 sf/10 ft</t>
  </si>
  <si>
    <t>mcmaster 3HT9716kw@$1400ea</t>
  </si>
  <si>
    <t>heater starter/controls</t>
  </si>
  <si>
    <t>isolation valves</t>
  </si>
  <si>
    <t># units</t>
  </si>
  <si>
    <t>$/ M&amp;S unit</t>
  </si>
  <si>
    <t>M&amp;S</t>
  </si>
  <si>
    <t>4/17/07 - NB scope deleted</t>
  </si>
  <si>
    <t>4/13/07 - 26K requoted for 170 gpm 6 atm. pump. Make it 30K</t>
  </si>
  <si>
    <t>Circulating Fans</t>
  </si>
  <si>
    <t>Evaporator Trays</t>
  </si>
  <si>
    <t>Evaporator Drops</t>
  </si>
  <si>
    <t>Thermax Vaporizer</t>
  </si>
  <si>
    <t>Thermax starter/controls</t>
  </si>
  <si>
    <t>4/17/07 $19 per sheet</t>
  </si>
  <si>
    <t>controllers/TCs</t>
  </si>
  <si>
    <t xml:space="preserve">GN2, Duct, &amp; Insul Labor </t>
  </si>
  <si>
    <t>WBS 62 Engineering Design and Oversight</t>
  </si>
  <si>
    <t>WBS-621 LN2-LHe Supply</t>
  </si>
  <si>
    <t>WBS-622 LN2 Coil Cooling Supply System</t>
  </si>
  <si>
    <t>WBS-623 GN2 Cryostat Cooling System</t>
  </si>
  <si>
    <t>pneumatic valves</t>
  </si>
  <si>
    <t xml:space="preserve">Foam Insulated Line </t>
  </si>
  <si>
    <t>1 5/8, 50' roll copper</t>
  </si>
  <si>
    <t>Misc Hdwe</t>
  </si>
  <si>
    <t>Relocate pump skid to NCSX machine area</t>
  </si>
  <si>
    <t>estimate, 200 ft 1 5/8 annealed with 2" urethane foam insul.</t>
  </si>
  <si>
    <t>Engineering Analysis</t>
  </si>
  <si>
    <t>2" , 3' insul</t>
  </si>
  <si>
    <t>EADB</t>
  </si>
  <si>
    <t>Gettelfinger 4/27/07</t>
  </si>
  <si>
    <t>4/17/07 - O2 controllers upped to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</si>
</sst>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5" zoomScaleNormal="75" workbookViewId="0" topLeftCell="A3">
      <pane ySplit="450" topLeftCell="BM1" activePane="bottomLeft" state="split"/>
      <selection pane="topLeft" activeCell="F3" sqref="F1:K16384"/>
      <selection pane="bottomLeft" activeCell="Q4" sqref="Q4"/>
    </sheetView>
  </sheetViews>
  <sheetFormatPr defaultColWidth="9.140625" defaultRowHeight="12.75"/>
  <cols>
    <col min="5" max="5" width="2.57421875" style="0" customWidth="1"/>
    <col min="6" max="11" width="10.140625" style="0" customWidth="1"/>
    <col min="15" max="15" width="2.57421875" style="0" customWidth="1"/>
    <col min="16" max="16" width="1.8515625" style="0" customWidth="1"/>
    <col min="22" max="22" width="17.00390625" style="0" customWidth="1"/>
  </cols>
  <sheetData>
    <row r="1" ht="12.75">
      <c r="A1" t="s">
        <v>47</v>
      </c>
    </row>
    <row r="3" spans="6:14" s="1" customFormat="1" ht="25.5">
      <c r="F3" s="1" t="s">
        <v>5</v>
      </c>
      <c r="G3" s="1" t="s">
        <v>12</v>
      </c>
      <c r="H3" s="1" t="s">
        <v>13</v>
      </c>
      <c r="I3" s="1" t="s">
        <v>4</v>
      </c>
      <c r="J3" s="1" t="s">
        <v>46</v>
      </c>
      <c r="K3" s="1" t="s">
        <v>11</v>
      </c>
      <c r="L3" s="1" t="s">
        <v>21</v>
      </c>
      <c r="M3" s="1" t="s">
        <v>22</v>
      </c>
      <c r="N3" s="1" t="s">
        <v>23</v>
      </c>
    </row>
    <row r="5" spans="1:6" ht="12.75">
      <c r="A5" t="s">
        <v>34</v>
      </c>
      <c r="F5">
        <v>528</v>
      </c>
    </row>
    <row r="7" ht="12.75">
      <c r="A7" t="s">
        <v>35</v>
      </c>
    </row>
    <row r="8" spans="1:14" ht="12.75">
      <c r="A8" t="s">
        <v>10</v>
      </c>
      <c r="L8">
        <v>8</v>
      </c>
      <c r="M8">
        <v>2000</v>
      </c>
      <c r="N8">
        <f>SUM(L8*M8)</f>
        <v>16000</v>
      </c>
    </row>
    <row r="9" spans="1:17" ht="12.75">
      <c r="A9" t="s">
        <v>14</v>
      </c>
      <c r="L9">
        <v>1</v>
      </c>
      <c r="M9">
        <v>1000</v>
      </c>
      <c r="N9">
        <f aca="true" t="shared" si="0" ref="N9:N15">SUM(L9*M9)</f>
        <v>1000</v>
      </c>
      <c r="Q9" t="s">
        <v>48</v>
      </c>
    </row>
    <row r="10" spans="1:14" ht="12.75">
      <c r="A10" t="s">
        <v>15</v>
      </c>
      <c r="H10">
        <v>80</v>
      </c>
      <c r="J10">
        <v>16</v>
      </c>
      <c r="N10">
        <f t="shared" si="0"/>
        <v>0</v>
      </c>
    </row>
    <row r="11" ht="12.75">
      <c r="N11">
        <f t="shared" si="0"/>
        <v>0</v>
      </c>
    </row>
    <row r="12" spans="1:14" ht="12.75">
      <c r="A12" t="s">
        <v>39</v>
      </c>
      <c r="N12">
        <f t="shared" si="0"/>
        <v>0</v>
      </c>
    </row>
    <row r="13" spans="1:14" ht="12.75">
      <c r="A13" t="s">
        <v>40</v>
      </c>
      <c r="G13">
        <v>120</v>
      </c>
      <c r="J13">
        <v>24</v>
      </c>
      <c r="L13">
        <v>4</v>
      </c>
      <c r="M13">
        <v>470</v>
      </c>
      <c r="N13">
        <f t="shared" si="0"/>
        <v>1880</v>
      </c>
    </row>
    <row r="14" spans="1:14" ht="12.75">
      <c r="A14" t="s">
        <v>45</v>
      </c>
      <c r="L14">
        <v>70</v>
      </c>
      <c r="M14">
        <v>22</v>
      </c>
      <c r="N14">
        <f t="shared" si="0"/>
        <v>1540</v>
      </c>
    </row>
    <row r="15" spans="1:14" ht="12.75">
      <c r="A15" t="s">
        <v>41</v>
      </c>
      <c r="L15">
        <v>1</v>
      </c>
      <c r="M15">
        <v>5000</v>
      </c>
      <c r="N15">
        <f t="shared" si="0"/>
        <v>5000</v>
      </c>
    </row>
    <row r="16" spans="1:17" ht="12.75">
      <c r="A16" t="s">
        <v>7</v>
      </c>
      <c r="L16">
        <v>100</v>
      </c>
      <c r="M16">
        <v>120</v>
      </c>
      <c r="N16">
        <f>SUM(L16*M16)</f>
        <v>12000</v>
      </c>
      <c r="Q16" t="s">
        <v>43</v>
      </c>
    </row>
    <row r="17" spans="1:14" ht="12.75">
      <c r="A17" t="s">
        <v>8</v>
      </c>
      <c r="L17">
        <v>1</v>
      </c>
      <c r="M17">
        <v>3300</v>
      </c>
      <c r="N17">
        <f>SUM(L17*M17)</f>
        <v>3300</v>
      </c>
    </row>
    <row r="18" spans="12:14" ht="12.75">
      <c r="L18">
        <v>1</v>
      </c>
      <c r="M18">
        <v>3100</v>
      </c>
      <c r="N18">
        <f>SUM(L18*M18)</f>
        <v>3100</v>
      </c>
    </row>
    <row r="19" ht="12.75">
      <c r="N19">
        <f>SUM(L19*M19)</f>
        <v>0</v>
      </c>
    </row>
    <row r="21" ht="12.75">
      <c r="Q21" t="s">
        <v>24</v>
      </c>
    </row>
    <row r="23" spans="1:14" ht="12.75">
      <c r="A23" t="s">
        <v>36</v>
      </c>
      <c r="N23">
        <f aca="true" t="shared" si="1" ref="N23:N47">SUM(L23*M23)</f>
        <v>0</v>
      </c>
    </row>
    <row r="24" spans="1:14" ht="12.75">
      <c r="A24" t="s">
        <v>2</v>
      </c>
      <c r="N24">
        <f t="shared" si="1"/>
        <v>0</v>
      </c>
    </row>
    <row r="25" spans="1:14" ht="12.75">
      <c r="A25" t="s">
        <v>1</v>
      </c>
      <c r="G25">
        <v>40</v>
      </c>
      <c r="L25">
        <v>20</v>
      </c>
      <c r="M25">
        <v>100</v>
      </c>
      <c r="N25">
        <f t="shared" si="1"/>
        <v>2000</v>
      </c>
    </row>
    <row r="26" spans="1:17" ht="12.75">
      <c r="A26" t="s">
        <v>6</v>
      </c>
      <c r="G26">
        <v>10</v>
      </c>
      <c r="J26">
        <v>40</v>
      </c>
      <c r="L26">
        <v>20</v>
      </c>
      <c r="M26">
        <v>100</v>
      </c>
      <c r="N26">
        <f t="shared" si="1"/>
        <v>2000</v>
      </c>
      <c r="Q26" t="s">
        <v>3</v>
      </c>
    </row>
    <row r="27" spans="1:17" ht="12.75">
      <c r="A27" t="s">
        <v>16</v>
      </c>
      <c r="G27">
        <v>80</v>
      </c>
      <c r="L27">
        <v>1</v>
      </c>
      <c r="M27">
        <v>10000</v>
      </c>
      <c r="N27">
        <f t="shared" si="1"/>
        <v>10000</v>
      </c>
      <c r="Q27" t="s">
        <v>25</v>
      </c>
    </row>
    <row r="28" spans="1:14" ht="12.75">
      <c r="A28" t="s">
        <v>20</v>
      </c>
      <c r="L28">
        <v>20</v>
      </c>
      <c r="M28">
        <v>30</v>
      </c>
      <c r="N28">
        <f t="shared" si="1"/>
        <v>600</v>
      </c>
    </row>
    <row r="29" spans="1:14" ht="12.75">
      <c r="A29" t="s">
        <v>42</v>
      </c>
      <c r="G29">
        <v>320</v>
      </c>
      <c r="N29">
        <v>0</v>
      </c>
    </row>
    <row r="34" spans="1:14" ht="12.75">
      <c r="A34" t="s">
        <v>37</v>
      </c>
      <c r="N34">
        <f t="shared" si="1"/>
        <v>0</v>
      </c>
    </row>
    <row r="35" spans="1:14" ht="12.75">
      <c r="A35" t="s">
        <v>17</v>
      </c>
      <c r="N35">
        <f t="shared" si="1"/>
        <v>0</v>
      </c>
    </row>
    <row r="36" spans="1:14" ht="12.75">
      <c r="A36" t="s">
        <v>38</v>
      </c>
      <c r="L36">
        <v>2800</v>
      </c>
      <c r="M36">
        <v>0.6</v>
      </c>
      <c r="N36">
        <f aca="true" t="shared" si="2" ref="N36:N41">SUM(L36*M36)</f>
        <v>1680</v>
      </c>
    </row>
    <row r="37" spans="1:14" ht="12.75">
      <c r="A37" t="s">
        <v>26</v>
      </c>
      <c r="L37">
        <v>20</v>
      </c>
      <c r="M37">
        <v>600</v>
      </c>
      <c r="N37">
        <f t="shared" si="2"/>
        <v>12000</v>
      </c>
    </row>
    <row r="38" spans="1:14" ht="12.75">
      <c r="A38" t="s">
        <v>27</v>
      </c>
      <c r="L38">
        <v>18</v>
      </c>
      <c r="M38">
        <v>1000</v>
      </c>
      <c r="N38">
        <f t="shared" si="2"/>
        <v>18000</v>
      </c>
    </row>
    <row r="39" spans="1:14" ht="12.75">
      <c r="A39" t="s">
        <v>28</v>
      </c>
      <c r="L39">
        <v>18</v>
      </c>
      <c r="M39">
        <v>500</v>
      </c>
      <c r="N39">
        <f t="shared" si="2"/>
        <v>9000</v>
      </c>
    </row>
    <row r="40" spans="1:14" ht="12.75">
      <c r="A40" t="s">
        <v>29</v>
      </c>
      <c r="L40">
        <v>18</v>
      </c>
      <c r="M40">
        <v>500</v>
      </c>
      <c r="N40">
        <f t="shared" si="2"/>
        <v>9000</v>
      </c>
    </row>
    <row r="41" spans="1:14" ht="12.75">
      <c r="A41" t="s">
        <v>30</v>
      </c>
      <c r="J41">
        <v>40</v>
      </c>
      <c r="L41">
        <v>1</v>
      </c>
      <c r="M41">
        <v>15000</v>
      </c>
      <c r="N41">
        <f t="shared" si="2"/>
        <v>15000</v>
      </c>
    </row>
    <row r="42" spans="1:17" ht="12.75">
      <c r="A42" t="s">
        <v>0</v>
      </c>
      <c r="H42">
        <v>120</v>
      </c>
      <c r="L42">
        <v>2</v>
      </c>
      <c r="M42">
        <v>4000</v>
      </c>
      <c r="N42">
        <f t="shared" si="1"/>
        <v>8000</v>
      </c>
      <c r="Q42" t="s">
        <v>31</v>
      </c>
    </row>
    <row r="43" spans="1:14" ht="12.75">
      <c r="A43" t="s">
        <v>19</v>
      </c>
      <c r="L43">
        <v>1</v>
      </c>
      <c r="M43">
        <v>20000</v>
      </c>
      <c r="N43">
        <f t="shared" si="1"/>
        <v>20000</v>
      </c>
    </row>
    <row r="44" spans="1:14" ht="12.75">
      <c r="A44" t="s">
        <v>32</v>
      </c>
      <c r="H44">
        <v>120</v>
      </c>
      <c r="J44">
        <v>40</v>
      </c>
      <c r="L44">
        <v>2</v>
      </c>
      <c r="M44">
        <v>4000</v>
      </c>
      <c r="N44">
        <f t="shared" si="1"/>
        <v>8000</v>
      </c>
    </row>
    <row r="45" spans="1:14" ht="12.75">
      <c r="A45" t="s">
        <v>33</v>
      </c>
      <c r="G45">
        <v>1680</v>
      </c>
      <c r="L45">
        <v>20</v>
      </c>
      <c r="M45">
        <v>300</v>
      </c>
      <c r="N45">
        <f t="shared" si="1"/>
        <v>6000</v>
      </c>
    </row>
    <row r="46" spans="1:14" ht="12.75">
      <c r="A46" t="s">
        <v>44</v>
      </c>
      <c r="F46">
        <v>160</v>
      </c>
      <c r="N46">
        <f t="shared" si="1"/>
        <v>0</v>
      </c>
    </row>
    <row r="47" ht="12.75">
      <c r="N47">
        <f t="shared" si="1"/>
        <v>0</v>
      </c>
    </row>
    <row r="48" ht="12.75">
      <c r="Q48" t="s">
        <v>18</v>
      </c>
    </row>
    <row r="54" spans="6:14" ht="12.75">
      <c r="F54">
        <f aca="true" t="shared" si="3" ref="F54:K54">SUM(F5:F47)</f>
        <v>688</v>
      </c>
      <c r="G54">
        <f t="shared" si="3"/>
        <v>2250</v>
      </c>
      <c r="H54">
        <f t="shared" si="3"/>
        <v>320</v>
      </c>
      <c r="I54">
        <f t="shared" si="3"/>
        <v>0</v>
      </c>
      <c r="J54">
        <f t="shared" si="3"/>
        <v>160</v>
      </c>
      <c r="K54">
        <f t="shared" si="3"/>
        <v>0</v>
      </c>
      <c r="M54" t="s">
        <v>9</v>
      </c>
      <c r="N54">
        <f>SUM(N5:N47)</f>
        <v>165100</v>
      </c>
    </row>
    <row r="55" spans="6:14" ht="12.75">
      <c r="F55">
        <v>164</v>
      </c>
      <c r="G55">
        <v>82</v>
      </c>
      <c r="H55">
        <v>82</v>
      </c>
      <c r="I55">
        <v>135</v>
      </c>
      <c r="J55">
        <v>122</v>
      </c>
      <c r="K55">
        <v>122</v>
      </c>
      <c r="N55">
        <v>1.44</v>
      </c>
    </row>
    <row r="56" spans="6:17" ht="12.75">
      <c r="F56">
        <f aca="true" t="shared" si="4" ref="F56:K56">SUM(F54*F55)</f>
        <v>112832</v>
      </c>
      <c r="G56">
        <f t="shared" si="4"/>
        <v>184500</v>
      </c>
      <c r="H56">
        <f t="shared" si="4"/>
        <v>26240</v>
      </c>
      <c r="I56">
        <f t="shared" si="4"/>
        <v>0</v>
      </c>
      <c r="J56">
        <f t="shared" si="4"/>
        <v>19520</v>
      </c>
      <c r="K56">
        <f t="shared" si="4"/>
        <v>0</v>
      </c>
      <c r="N56">
        <f>SUM(N54*N55)</f>
        <v>237744</v>
      </c>
      <c r="Q56">
        <f>SUM(F56:N56)</f>
        <v>580836</v>
      </c>
    </row>
  </sheetData>
  <printOptions gridLines="1"/>
  <pageMargins left="0.25" right="0.2" top="1" bottom="0.48" header="0.5" footer="0.17"/>
  <pageSetup fitToHeight="1" fitToWidth="1" horizontalDpi="600" verticalDpi="600" orientation="landscape" paperSize="3" scale="76" r:id="rId1"/>
  <headerFooter alignWithMargins="0">
    <oddHeader>&amp;C&amp;"Arial,Bold"&amp;14WBS 62 Cryogenics System Cost Backup Details</oddHeader>
    <oddFooter>&amp;L&amp;"Arial,Bold"&amp;F&amp;C&amp;A  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rstrykowsky</cp:lastModifiedBy>
  <cp:lastPrinted>2007-04-27T15:54:10Z</cp:lastPrinted>
  <dcterms:created xsi:type="dcterms:W3CDTF">2002-03-25T14:29:57Z</dcterms:created>
  <dcterms:modified xsi:type="dcterms:W3CDTF">2007-04-27T15:58:33Z</dcterms:modified>
  <cp:category/>
  <cp:version/>
  <cp:contentType/>
  <cp:contentStatus/>
</cp:coreProperties>
</file>