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7910" windowHeight="12255" activeTab="1"/>
  </bookViews>
  <sheets>
    <sheet name="A1 Seat Data" sheetId="1" r:id="rId1"/>
    <sheet name="A1 Residuals rel refer" sheetId="2" r:id="rId2"/>
    <sheet name="A1 Residuals rel avg" sheetId="3" r:id="rId3"/>
    <sheet name="A1 Resid rel avg without ref" sheetId="4" r:id="rId4"/>
  </sheets>
  <definedNames>
    <definedName name="Avg1">'A1 Seat Data'!$M$3:$M$38</definedName>
    <definedName name="avg2">'A1 Seat Data'!$P$3:$P$38</definedName>
    <definedName name="Data">'A1 Seat Data'!$D$3:$K$38</definedName>
    <definedName name="Ref">'A1 Seat Data'!$C$3:$C$38</definedName>
    <definedName name="resid0">'A1 Residuals rel refer'!$D$3:$K$38</definedName>
    <definedName name="resid1">'A1 Residuals rel avg'!$C$3:$K$38</definedName>
    <definedName name="resid2">'A1 Resid rel avg without ref'!$D$3:$K$38</definedName>
    <definedName name="xx">'A1 Residuals rel refer'!$D$3:$N$32</definedName>
  </definedNames>
  <calcPr fullCalcOnLoad="1"/>
</workbook>
</file>

<file path=xl/sharedStrings.xml><?xml version="1.0" encoding="utf-8"?>
<sst xmlns="http://schemas.openxmlformats.org/spreadsheetml/2006/main" count="218" uniqueCount="29">
  <si>
    <t>A1</t>
  </si>
  <si>
    <t>x</t>
  </si>
  <si>
    <t>y</t>
  </si>
  <si>
    <t>z</t>
  </si>
  <si>
    <t>Seat</t>
  </si>
  <si>
    <t>Coorindate</t>
  </si>
  <si>
    <t>Reference</t>
  </si>
  <si>
    <t>Casting 1</t>
  </si>
  <si>
    <t>Casting 2</t>
  </si>
  <si>
    <t>Wind 1</t>
  </si>
  <si>
    <t>Wind 2</t>
  </si>
  <si>
    <t>Adjust1</t>
  </si>
  <si>
    <t>Adjust2</t>
  </si>
  <si>
    <t>ReAdj2</t>
  </si>
  <si>
    <t>ReAdj1</t>
  </si>
  <si>
    <t>With Reference</t>
  </si>
  <si>
    <t>Without Reference</t>
  </si>
  <si>
    <t>Difference</t>
  </si>
  <si>
    <t>Average1</t>
  </si>
  <si>
    <t>Stdev</t>
  </si>
  <si>
    <t>Average2</t>
  </si>
  <si>
    <t>Average</t>
  </si>
  <si>
    <t>Avg1-Ref</t>
  </si>
  <si>
    <t>Avg2-Ref</t>
  </si>
  <si>
    <t>Max</t>
  </si>
  <si>
    <t>Min</t>
  </si>
  <si>
    <t>Reference Point treated as absolute</t>
  </si>
  <si>
    <t>Ref Point treated as just another measurement</t>
  </si>
  <si>
    <t>Ref Point not included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</si>
</sst>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1" fillId="0" borderId="2" xfId="19" applyNumberFormat="1" applyFont="1" applyBorder="1" applyAlignment="1">
      <alignment horizontal="centerContinuous"/>
      <protection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3" fillId="0" borderId="0" xfId="0" applyFont="1" applyAlignment="1">
      <alignment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" xfId="0" applyBorder="1" applyAlignment="1">
      <alignment/>
    </xf>
    <xf numFmtId="164" fontId="0" fillId="0" borderId="9" xfId="0" applyNumberFormat="1" applyBorder="1" applyAlignment="1">
      <alignment horizontal="center"/>
    </xf>
    <xf numFmtId="0" fontId="0" fillId="0" borderId="4" xfId="0" applyBorder="1" applyAlignment="1">
      <alignment/>
    </xf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7" xfId="0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dxfs count="3">
    <dxf>
      <font>
        <color rgb="FF008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B44" sqref="B44"/>
    </sheetView>
  </sheetViews>
  <sheetFormatPr defaultColWidth="9.140625" defaultRowHeight="12.75"/>
  <cols>
    <col min="2" max="2" width="10.00390625" style="0" customWidth="1"/>
    <col min="3" max="11" width="9.140625" style="4" customWidth="1"/>
    <col min="12" max="12" width="2.8515625" style="4" customWidth="1"/>
    <col min="13" max="14" width="9.140625" style="4" customWidth="1"/>
    <col min="15" max="15" width="2.421875" style="4" customWidth="1"/>
    <col min="16" max="17" width="9.140625" style="4" customWidth="1"/>
    <col min="18" max="18" width="2.57421875" style="4" customWidth="1"/>
    <col min="19" max="20" width="9.140625" style="4" customWidth="1"/>
    <col min="21" max="21" width="3.28125" style="4" customWidth="1"/>
    <col min="22" max="23" width="9.140625" style="4" customWidth="1"/>
  </cols>
  <sheetData>
    <row r="1" spans="1:23" ht="12.75">
      <c r="A1" t="s">
        <v>0</v>
      </c>
      <c r="M1" s="3" t="s">
        <v>15</v>
      </c>
      <c r="N1" s="3"/>
      <c r="O1" s="3"/>
      <c r="P1" s="3" t="s">
        <v>16</v>
      </c>
      <c r="Q1" s="3"/>
      <c r="R1" s="3"/>
      <c r="S1" s="2" t="s">
        <v>17</v>
      </c>
      <c r="T1" s="2"/>
      <c r="U1" s="2"/>
      <c r="V1" s="2"/>
      <c r="W1" s="2"/>
    </row>
    <row r="2" spans="1:23" ht="12.75">
      <c r="A2" t="s">
        <v>4</v>
      </c>
      <c r="B2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14</v>
      </c>
      <c r="K2" s="4" t="s">
        <v>13</v>
      </c>
      <c r="M2" s="2" t="s">
        <v>18</v>
      </c>
      <c r="N2" s="2" t="s">
        <v>19</v>
      </c>
      <c r="O2" s="2"/>
      <c r="P2" s="2" t="s">
        <v>20</v>
      </c>
      <c r="Q2" s="2" t="s">
        <v>19</v>
      </c>
      <c r="R2" s="2"/>
      <c r="S2" s="2" t="s">
        <v>21</v>
      </c>
      <c r="T2" s="2" t="s">
        <v>19</v>
      </c>
      <c r="U2" s="2"/>
      <c r="V2" s="2" t="s">
        <v>22</v>
      </c>
      <c r="W2" s="2" t="s">
        <v>23</v>
      </c>
    </row>
    <row r="3" spans="1:23" ht="12.75">
      <c r="A3" s="1">
        <v>1</v>
      </c>
      <c r="B3" s="2" t="s">
        <v>1</v>
      </c>
      <c r="C3" s="5">
        <v>79.427</v>
      </c>
      <c r="D3" s="5">
        <v>79.424503856032</v>
      </c>
      <c r="E3" s="5">
        <v>79.4298928637817</v>
      </c>
      <c r="F3" s="5">
        <v>79.4282907407975</v>
      </c>
      <c r="G3" s="5">
        <v>79.4314854497585</v>
      </c>
      <c r="H3" s="5">
        <v>79.4238371318366</v>
      </c>
      <c r="I3" s="5">
        <v>79.4267474807861</v>
      </c>
      <c r="J3" s="5">
        <v>79.4238371318366</v>
      </c>
      <c r="K3" s="5">
        <v>79.4269030653967</v>
      </c>
      <c r="M3" s="4">
        <f>AVERAGE(C3:K3)</f>
        <v>79.4269441911362</v>
      </c>
      <c r="N3" s="4">
        <f>STDEV(C3:K3)</f>
        <v>0.002656060700454098</v>
      </c>
      <c r="P3" s="4">
        <f>AVERAGE(D3:K3)</f>
        <v>79.42693721502822</v>
      </c>
      <c r="Q3" s="4">
        <f>STDEV(D3:K3)</f>
        <v>0.002839360179387334</v>
      </c>
      <c r="S3" s="4">
        <f>Avg1-avg2</f>
        <v>6.976107982836766E-06</v>
      </c>
      <c r="T3" s="4">
        <f>N3-Q3</f>
        <v>-0.000183299478933236</v>
      </c>
      <c r="V3" s="4">
        <f>Avg1-Ref</f>
        <v>-5.5808863805850706E-05</v>
      </c>
      <c r="W3" s="4">
        <f>avg2-Ref</f>
        <v>-6.278497178868747E-05</v>
      </c>
    </row>
    <row r="4" spans="1:23" ht="12.75">
      <c r="A4" s="1"/>
      <c r="B4" s="2" t="s">
        <v>2</v>
      </c>
      <c r="C4" s="5">
        <v>-40.87</v>
      </c>
      <c r="D4" s="5">
        <v>-40.874967984966</v>
      </c>
      <c r="E4" s="5">
        <v>-40.8690737036561</v>
      </c>
      <c r="F4" s="5">
        <v>-40.8845050110999</v>
      </c>
      <c r="G4" s="5">
        <v>-40.8865284694693</v>
      </c>
      <c r="H4" s="5">
        <v>-40.8928044613365</v>
      </c>
      <c r="I4" s="5">
        <v>-40.891428014134</v>
      </c>
      <c r="J4" s="5">
        <v>-40.8928044613365</v>
      </c>
      <c r="K4" s="5">
        <v>-40.8930619182471</v>
      </c>
      <c r="M4" s="4">
        <f aca="true" t="shared" si="0" ref="M4:M38">AVERAGE(C4:K4)</f>
        <v>-40.883908224916155</v>
      </c>
      <c r="N4" s="4">
        <f aca="true" t="shared" si="1" ref="N4:N38">STDEV(C4:K4)</f>
        <v>0.00999546674334473</v>
      </c>
      <c r="P4" s="4">
        <f aca="true" t="shared" si="2" ref="P4:P38">AVERAGE(D4:K4)</f>
        <v>-40.88564675303067</v>
      </c>
      <c r="Q4" s="4">
        <f aca="true" t="shared" si="3" ref="Q4:Q38">STDEV(D4:K4)</f>
        <v>0.009115577585181597</v>
      </c>
      <c r="S4" s="4">
        <f>Avg1-avg2</f>
        <v>0.0017385281145152476</v>
      </c>
      <c r="T4" s="4">
        <f aca="true" t="shared" si="4" ref="T4:T38">N4-Q4</f>
        <v>0.0008798891581631319</v>
      </c>
      <c r="V4" s="4">
        <f>Avg1-Ref</f>
        <v>-0.013908224916157508</v>
      </c>
      <c r="W4" s="4">
        <f>avg2-Ref</f>
        <v>-0.015646753030672755</v>
      </c>
    </row>
    <row r="5" spans="1:23" ht="12.75">
      <c r="A5" s="1"/>
      <c r="B5" s="2" t="s">
        <v>3</v>
      </c>
      <c r="C5" s="5">
        <v>-1.656</v>
      </c>
      <c r="D5" s="5">
        <v>-1.65767025954658</v>
      </c>
      <c r="E5" s="5">
        <v>-1.66193385743666</v>
      </c>
      <c r="F5" s="5">
        <v>-1.6509857216706</v>
      </c>
      <c r="G5" s="5">
        <v>-1.66030796537067</v>
      </c>
      <c r="H5" s="5">
        <v>-1.65274177094461</v>
      </c>
      <c r="I5" s="5">
        <v>-1.65515222387709</v>
      </c>
      <c r="J5" s="5">
        <v>-1.65274177094461</v>
      </c>
      <c r="K5" s="5">
        <v>-1.65720064763106</v>
      </c>
      <c r="M5" s="4">
        <f t="shared" si="0"/>
        <v>-1.6560815797135422</v>
      </c>
      <c r="N5" s="4">
        <f t="shared" si="1"/>
        <v>0.0036234389540099896</v>
      </c>
      <c r="P5" s="4">
        <f t="shared" si="2"/>
        <v>-1.656091777177735</v>
      </c>
      <c r="Q5" s="4">
        <f t="shared" si="3"/>
        <v>0.0038734811156231974</v>
      </c>
      <c r="S5" s="4">
        <f>Avg1-avg2</f>
        <v>1.01974641928404E-05</v>
      </c>
      <c r="T5" s="4">
        <f t="shared" si="4"/>
        <v>-0.00025004216161320786</v>
      </c>
      <c r="V5" s="4">
        <f>Avg1-Ref</f>
        <v>-8.157971354227911E-05</v>
      </c>
      <c r="W5" s="4">
        <f>avg2-Ref</f>
        <v>-9.177717773511951E-05</v>
      </c>
    </row>
    <row r="6" spans="1:23" ht="12.75">
      <c r="A6" s="1">
        <v>2</v>
      </c>
      <c r="B6" s="2" t="s">
        <v>1</v>
      </c>
      <c r="C6" s="5">
        <v>76.334</v>
      </c>
      <c r="D6" s="5">
        <v>76.3271055334549</v>
      </c>
      <c r="E6" s="5">
        <v>76.3459055374601</v>
      </c>
      <c r="F6" s="5">
        <v>76.3389749757833</v>
      </c>
      <c r="G6" s="5">
        <v>76.3328546335036</v>
      </c>
      <c r="H6" s="5">
        <v>76.3402530561815</v>
      </c>
      <c r="I6" s="5">
        <v>76.3355215197318</v>
      </c>
      <c r="J6" s="5">
        <v>76.3402530561815</v>
      </c>
      <c r="K6" s="5">
        <v>76.3340932081323</v>
      </c>
      <c r="M6" s="4">
        <f t="shared" si="0"/>
        <v>76.33655128004767</v>
      </c>
      <c r="N6" s="4">
        <f t="shared" si="1"/>
        <v>0.0054461179286756645</v>
      </c>
      <c r="P6" s="4">
        <f t="shared" si="2"/>
        <v>76.33687019005362</v>
      </c>
      <c r="Q6" s="4">
        <f t="shared" si="3"/>
        <v>0.005731603432193648</v>
      </c>
      <c r="S6" s="4">
        <f>Avg1-avg2</f>
        <v>-0.0003189100059444172</v>
      </c>
      <c r="T6" s="4">
        <f t="shared" si="4"/>
        <v>-0.00028548550351798364</v>
      </c>
      <c r="V6" s="4">
        <f>Avg1-Ref</f>
        <v>0.0025512800476690245</v>
      </c>
      <c r="W6" s="4">
        <f>avg2-Ref</f>
        <v>0.0028701900536134417</v>
      </c>
    </row>
    <row r="7" spans="1:23" ht="12.75">
      <c r="A7" s="1"/>
      <c r="B7" s="2" t="s">
        <v>2</v>
      </c>
      <c r="C7" s="5">
        <v>-36.981</v>
      </c>
      <c r="D7" s="5">
        <v>-36.9876415177934</v>
      </c>
      <c r="E7" s="5">
        <v>-36.9878161722579</v>
      </c>
      <c r="F7" s="5">
        <v>-36.9879407410616</v>
      </c>
      <c r="G7" s="5">
        <v>-36.9816737391351</v>
      </c>
      <c r="H7" s="5">
        <v>-36.9867018558062</v>
      </c>
      <c r="I7" s="5">
        <v>-36.9785651382378</v>
      </c>
      <c r="J7" s="5">
        <v>-36.9867018558062</v>
      </c>
      <c r="K7" s="5">
        <v>-36.978395793561</v>
      </c>
      <c r="M7" s="4">
        <f t="shared" si="0"/>
        <v>-36.98404853485102</v>
      </c>
      <c r="N7" s="4">
        <f t="shared" si="1"/>
        <v>0.004081795765378593</v>
      </c>
      <c r="P7" s="4">
        <f t="shared" si="2"/>
        <v>-36.9844296017074</v>
      </c>
      <c r="Q7" s="4">
        <f t="shared" si="3"/>
        <v>0.004188985438571992</v>
      </c>
      <c r="S7" s="4">
        <f>Avg1-avg2</f>
        <v>0.0003810668563772879</v>
      </c>
      <c r="T7" s="4">
        <f t="shared" si="4"/>
        <v>-0.00010718967319339918</v>
      </c>
      <c r="V7" s="4">
        <f>Avg1-Ref</f>
        <v>-0.003048534851018303</v>
      </c>
      <c r="W7" s="4">
        <f>avg2-Ref</f>
        <v>-0.003429601707395591</v>
      </c>
    </row>
    <row r="8" spans="1:23" ht="12.75">
      <c r="A8" s="1"/>
      <c r="B8" s="2" t="s">
        <v>3</v>
      </c>
      <c r="C8" s="5">
        <v>-25.65</v>
      </c>
      <c r="D8" s="5">
        <v>-25.6547302804091</v>
      </c>
      <c r="E8" s="5">
        <v>-25.6442594597985</v>
      </c>
      <c r="F8" s="5">
        <v>-25.6548789813764</v>
      </c>
      <c r="G8" s="5">
        <v>-25.656384207316</v>
      </c>
      <c r="H8" s="5">
        <v>-25.655235609934</v>
      </c>
      <c r="I8" s="5">
        <v>-25.6531008087582</v>
      </c>
      <c r="J8" s="5">
        <v>-25.655235609934</v>
      </c>
      <c r="K8" s="5">
        <v>-25.6522020908028</v>
      </c>
      <c r="M8" s="4">
        <f t="shared" si="0"/>
        <v>-25.652891894258783</v>
      </c>
      <c r="N8" s="4">
        <f t="shared" si="1"/>
        <v>0.0037734580768802994</v>
      </c>
      <c r="P8" s="4">
        <f t="shared" si="2"/>
        <v>-25.65325338104113</v>
      </c>
      <c r="Q8" s="4">
        <f t="shared" si="3"/>
        <v>0.0038638147861062466</v>
      </c>
      <c r="S8" s="4">
        <f>Avg1-avg2</f>
        <v>0.0003614867823458212</v>
      </c>
      <c r="T8" s="4">
        <f t="shared" si="4"/>
        <v>-9.035670922594727E-05</v>
      </c>
      <c r="V8" s="4">
        <f>Avg1-Ref</f>
        <v>-0.0028918942587843333</v>
      </c>
      <c r="W8" s="4">
        <f>avg2-Ref</f>
        <v>-0.0032533810411301545</v>
      </c>
    </row>
    <row r="9" spans="1:23" ht="12.75">
      <c r="A9" s="1">
        <v>3</v>
      </c>
      <c r="B9" s="2" t="s">
        <v>1</v>
      </c>
      <c r="C9" s="5">
        <v>96.137</v>
      </c>
      <c r="D9" s="5">
        <v>96.1343362288102</v>
      </c>
      <c r="F9" s="5">
        <v>96.1303900073981</v>
      </c>
      <c r="G9" s="5">
        <v>96.1355773639317</v>
      </c>
      <c r="H9" s="5">
        <v>96.1365397009915</v>
      </c>
      <c r="I9" s="5">
        <v>96.13798837696</v>
      </c>
      <c r="J9" s="5">
        <v>96.1365397009915</v>
      </c>
      <c r="K9" s="5">
        <v>96.1376163126819</v>
      </c>
      <c r="M9" s="4">
        <f t="shared" si="0"/>
        <v>96.13574846147061</v>
      </c>
      <c r="N9" s="4">
        <f t="shared" si="1"/>
        <v>0.002451275577519416</v>
      </c>
      <c r="P9" s="4">
        <f t="shared" si="2"/>
        <v>96.13556967025212</v>
      </c>
      <c r="Q9" s="4">
        <f t="shared" si="3"/>
        <v>0.0025907254746311004</v>
      </c>
      <c r="S9" s="4">
        <f>Avg1-avg2</f>
        <v>0.00017879121848807245</v>
      </c>
      <c r="T9" s="4">
        <f t="shared" si="4"/>
        <v>-0.00013944989711168424</v>
      </c>
      <c r="V9" s="4">
        <f>Avg1-Ref</f>
        <v>-0.0012515385293880854</v>
      </c>
      <c r="W9" s="4">
        <f>avg2-Ref</f>
        <v>-0.0014303297478761579</v>
      </c>
    </row>
    <row r="10" spans="1:23" ht="12.75">
      <c r="A10" s="1"/>
      <c r="B10" s="2" t="s">
        <v>2</v>
      </c>
      <c r="C10" s="5">
        <v>-15.83</v>
      </c>
      <c r="D10" s="5">
        <v>-15.8338938612102</v>
      </c>
      <c r="F10" s="5">
        <v>-15.8351169141914</v>
      </c>
      <c r="G10" s="5">
        <v>-15.8363860281952</v>
      </c>
      <c r="H10" s="5">
        <v>-15.833687711811</v>
      </c>
      <c r="I10" s="5">
        <v>-15.8337873241692</v>
      </c>
      <c r="J10" s="5">
        <v>-15.833687711811</v>
      </c>
      <c r="K10" s="5">
        <v>-15.8299319441051</v>
      </c>
      <c r="M10" s="4">
        <f t="shared" si="0"/>
        <v>-15.833311436936638</v>
      </c>
      <c r="N10" s="4">
        <f t="shared" si="1"/>
        <v>0.0022661577981601994</v>
      </c>
      <c r="P10" s="4">
        <f t="shared" si="2"/>
        <v>-15.833784499356156</v>
      </c>
      <c r="Q10" s="4">
        <f t="shared" si="3"/>
        <v>0.0019755238633704063</v>
      </c>
      <c r="S10" s="4">
        <f>Avg1-avg2</f>
        <v>0.0004730624195179445</v>
      </c>
      <c r="T10" s="4">
        <f t="shared" si="4"/>
        <v>0.0002906339347897931</v>
      </c>
      <c r="V10" s="4">
        <f>Avg1-Ref</f>
        <v>-0.003311436936638046</v>
      </c>
      <c r="W10" s="4">
        <f>avg2-Ref</f>
        <v>-0.0037844993561559903</v>
      </c>
    </row>
    <row r="11" spans="1:23" ht="12.75">
      <c r="A11" s="1"/>
      <c r="B11" s="2" t="s">
        <v>3</v>
      </c>
      <c r="C11" s="5">
        <v>-24.421</v>
      </c>
      <c r="D11" s="5">
        <v>-24.4225264851551</v>
      </c>
      <c r="F11" s="5">
        <v>-24.4268801598605</v>
      </c>
      <c r="G11" s="5">
        <v>-24.4191740893999</v>
      </c>
      <c r="H11" s="5">
        <v>-24.4290085996349</v>
      </c>
      <c r="I11" s="5">
        <v>-24.4235973511052</v>
      </c>
      <c r="J11" s="5">
        <v>-24.4290085996349</v>
      </c>
      <c r="K11" s="5">
        <v>-24.4228221919034</v>
      </c>
      <c r="M11" s="4">
        <f t="shared" si="0"/>
        <v>-24.424252184586738</v>
      </c>
      <c r="N11" s="4">
        <f t="shared" si="1"/>
        <v>0.003663891414181784</v>
      </c>
      <c r="P11" s="4">
        <f t="shared" si="2"/>
        <v>-24.424716782384845</v>
      </c>
      <c r="Q11" s="4">
        <f t="shared" si="3"/>
        <v>0.0036941629561637905</v>
      </c>
      <c r="S11" s="4">
        <f>Avg1-avg2</f>
        <v>0.00046459779810703594</v>
      </c>
      <c r="T11" s="4">
        <f t="shared" si="4"/>
        <v>-3.0271541982006267E-05</v>
      </c>
      <c r="V11" s="4">
        <f>Avg1-Ref</f>
        <v>-0.0032521845867385935</v>
      </c>
      <c r="W11" s="4">
        <f>avg2-Ref</f>
        <v>-0.0037167823848456294</v>
      </c>
    </row>
    <row r="12" spans="1:23" ht="12.75">
      <c r="A12" s="1">
        <v>4</v>
      </c>
      <c r="B12" s="2" t="s">
        <v>1</v>
      </c>
      <c r="C12" s="5">
        <v>98.144</v>
      </c>
      <c r="D12" s="5">
        <v>98.1515275298475</v>
      </c>
      <c r="E12" s="5">
        <v>98.133640368923</v>
      </c>
      <c r="F12" s="5">
        <v>98.1446571209217</v>
      </c>
      <c r="H12" s="5">
        <v>98.14728982069</v>
      </c>
      <c r="J12" s="5">
        <v>98.14728982069</v>
      </c>
      <c r="M12" s="4">
        <f t="shared" si="0"/>
        <v>98.1447341101787</v>
      </c>
      <c r="N12" s="4">
        <f t="shared" si="1"/>
        <v>0.006046979467143343</v>
      </c>
      <c r="P12" s="4">
        <f t="shared" si="2"/>
        <v>98.14488093221443</v>
      </c>
      <c r="Q12" s="4">
        <f t="shared" si="3"/>
        <v>0.006748761035829184</v>
      </c>
      <c r="S12" s="4">
        <f>Avg1-avg2</f>
        <v>-0.00014682203573102015</v>
      </c>
      <c r="T12" s="4">
        <f t="shared" si="4"/>
        <v>-0.0007017815686858409</v>
      </c>
      <c r="V12" s="4">
        <f>Avg1-Ref</f>
        <v>0.0007341101786977333</v>
      </c>
      <c r="W12" s="4">
        <f>avg2-Ref</f>
        <v>0.0008809322144287535</v>
      </c>
    </row>
    <row r="13" spans="1:23" ht="12.75">
      <c r="A13" s="1"/>
      <c r="B13" s="2" t="s">
        <v>2</v>
      </c>
      <c r="C13" s="5">
        <v>17.614</v>
      </c>
      <c r="D13" s="5">
        <v>17.6072186359568</v>
      </c>
      <c r="E13" s="5">
        <v>17.6130296533091</v>
      </c>
      <c r="F13" s="5">
        <v>17.6102867851233</v>
      </c>
      <c r="H13" s="5">
        <v>17.6075075557766</v>
      </c>
      <c r="J13" s="5">
        <v>17.6075075557766</v>
      </c>
      <c r="M13" s="4">
        <f t="shared" si="0"/>
        <v>17.6099250309904</v>
      </c>
      <c r="N13" s="4">
        <f t="shared" si="1"/>
        <v>0.003012901097620032</v>
      </c>
      <c r="P13" s="4">
        <f t="shared" si="2"/>
        <v>17.60911003718848</v>
      </c>
      <c r="Q13" s="4">
        <f t="shared" si="3"/>
        <v>0.002522965428080253</v>
      </c>
      <c r="S13" s="4">
        <f>Avg1-avg2</f>
        <v>0.0008149938019208491</v>
      </c>
      <c r="T13" s="4">
        <f t="shared" si="4"/>
        <v>0.000489935669539779</v>
      </c>
      <c r="V13" s="4">
        <f>Avg1-Ref</f>
        <v>-0.004074969009600693</v>
      </c>
      <c r="W13" s="4">
        <f>avg2-Ref</f>
        <v>-0.004889962811521542</v>
      </c>
    </row>
    <row r="14" spans="1:23" ht="12.75">
      <c r="A14" s="1"/>
      <c r="B14" s="2" t="s">
        <v>3</v>
      </c>
      <c r="C14" s="5">
        <v>-8.586</v>
      </c>
      <c r="D14" s="5">
        <v>-8.58105030915687</v>
      </c>
      <c r="E14" s="5">
        <v>-8.59019542874746</v>
      </c>
      <c r="F14" s="5">
        <v>-8.58255021541552</v>
      </c>
      <c r="H14" s="5">
        <v>-8.58275248752306</v>
      </c>
      <c r="J14" s="5">
        <v>-8.58275248752306</v>
      </c>
      <c r="M14" s="4">
        <f t="shared" si="0"/>
        <v>-8.584216821394328</v>
      </c>
      <c r="N14" s="4">
        <f t="shared" si="1"/>
        <v>0.003347129947710823</v>
      </c>
      <c r="P14" s="4">
        <f t="shared" si="2"/>
        <v>-8.583860185673192</v>
      </c>
      <c r="Q14" s="4">
        <f t="shared" si="3"/>
        <v>0.00361250340161228</v>
      </c>
      <c r="S14" s="4">
        <f>Avg1-avg2</f>
        <v>-0.00035663572113620035</v>
      </c>
      <c r="T14" s="4">
        <f t="shared" si="4"/>
        <v>-0.00026537345390145696</v>
      </c>
      <c r="V14" s="4">
        <f>Avg1-Ref</f>
        <v>0.00178317860567212</v>
      </c>
      <c r="W14" s="4">
        <f>avg2-Ref</f>
        <v>0.0021398143268083203</v>
      </c>
    </row>
    <row r="15" spans="1:23" ht="12.75">
      <c r="A15" s="1">
        <v>5</v>
      </c>
      <c r="B15" s="2" t="s">
        <v>1</v>
      </c>
      <c r="C15" s="5">
        <v>79.331</v>
      </c>
      <c r="D15" s="5">
        <v>79.3246547888891</v>
      </c>
      <c r="F15" s="5">
        <v>79.3249625545447</v>
      </c>
      <c r="G15" s="5">
        <v>79.3283503427795</v>
      </c>
      <c r="H15" s="5">
        <v>79.3300730704722</v>
      </c>
      <c r="I15" s="5">
        <v>79.3310064837882</v>
      </c>
      <c r="J15" s="5">
        <v>79.3300730704722</v>
      </c>
      <c r="K15" s="5">
        <v>79.3298975458782</v>
      </c>
      <c r="M15" s="4">
        <f t="shared" si="0"/>
        <v>79.32875223210301</v>
      </c>
      <c r="N15" s="4">
        <f t="shared" si="1"/>
        <v>0.0025703611400817155</v>
      </c>
      <c r="P15" s="4">
        <f t="shared" si="2"/>
        <v>79.32843112240344</v>
      </c>
      <c r="Q15" s="4">
        <f t="shared" si="3"/>
        <v>0.002597211778691581</v>
      </c>
      <c r="S15" s="4">
        <f>Avg1-avg2</f>
        <v>0.0003211096995698881</v>
      </c>
      <c r="T15" s="4">
        <f t="shared" si="4"/>
        <v>-2.6850638609865647E-05</v>
      </c>
      <c r="V15" s="4">
        <f>Avg1-Ref</f>
        <v>-0.0022477678969892168</v>
      </c>
      <c r="W15" s="4">
        <f>avg2-Ref</f>
        <v>-0.002568877596559105</v>
      </c>
    </row>
    <row r="16" spans="1:23" ht="12.75">
      <c r="A16" s="1"/>
      <c r="B16" s="2" t="s">
        <v>2</v>
      </c>
      <c r="C16" s="5">
        <v>31.329</v>
      </c>
      <c r="D16" s="5">
        <v>31.3430300827872</v>
      </c>
      <c r="F16" s="5">
        <v>31.33786211294</v>
      </c>
      <c r="G16" s="5">
        <v>31.3388686941247</v>
      </c>
      <c r="H16" s="5">
        <v>31.3372298562415</v>
      </c>
      <c r="I16" s="5">
        <v>31.3388983135995</v>
      </c>
      <c r="J16" s="5">
        <v>31.3372298562415</v>
      </c>
      <c r="K16" s="5">
        <v>31.3406325404599</v>
      </c>
      <c r="M16" s="4">
        <f t="shared" si="0"/>
        <v>31.337843932049285</v>
      </c>
      <c r="N16" s="4">
        <f t="shared" si="1"/>
        <v>0.004067361323324813</v>
      </c>
      <c r="P16" s="4">
        <f t="shared" si="2"/>
        <v>31.33910735091347</v>
      </c>
      <c r="Q16" s="4">
        <f t="shared" si="3"/>
        <v>0.00209822433914608</v>
      </c>
      <c r="S16" s="4">
        <f>Avg1-avg2</f>
        <v>-0.0012634188641840183</v>
      </c>
      <c r="T16" s="4">
        <f t="shared" si="4"/>
        <v>0.0019691369841787335</v>
      </c>
      <c r="V16" s="4">
        <f>Avg1-Ref</f>
        <v>0.008843932049284575</v>
      </c>
      <c r="W16" s="4">
        <f>avg2-Ref</f>
        <v>0.010107350913468593</v>
      </c>
    </row>
    <row r="17" spans="1:23" ht="12.75">
      <c r="A17" s="1"/>
      <c r="B17" s="2" t="s">
        <v>3</v>
      </c>
      <c r="C17" s="5">
        <v>-27.271</v>
      </c>
      <c r="D17" s="5">
        <v>-27.2668735445118</v>
      </c>
      <c r="F17" s="5">
        <v>-27.269900617416</v>
      </c>
      <c r="G17" s="5">
        <v>-27.2668791480749</v>
      </c>
      <c r="H17" s="5">
        <v>-27.2744406331429</v>
      </c>
      <c r="I17" s="5">
        <v>-27.2715074049906</v>
      </c>
      <c r="J17" s="5">
        <v>-27.2744406331429</v>
      </c>
      <c r="K17" s="5">
        <v>-27.2713800422158</v>
      </c>
      <c r="M17" s="4">
        <f t="shared" si="0"/>
        <v>-27.27080275293686</v>
      </c>
      <c r="N17" s="4">
        <f t="shared" si="1"/>
        <v>0.0029028127019366913</v>
      </c>
      <c r="P17" s="4">
        <f t="shared" si="2"/>
        <v>-27.270774574784983</v>
      </c>
      <c r="Q17" s="4">
        <f t="shared" si="3"/>
        <v>0.0031342140592726924</v>
      </c>
      <c r="S17" s="4">
        <f>Avg1-avg2</f>
        <v>-2.8178151875835056E-05</v>
      </c>
      <c r="T17" s="4">
        <f t="shared" si="4"/>
        <v>-0.00023140135733600107</v>
      </c>
      <c r="V17" s="4">
        <f>Avg1-Ref</f>
        <v>0.00019724706314150353</v>
      </c>
      <c r="W17" s="4">
        <f>avg2-Ref</f>
        <v>0.0002254252150173386</v>
      </c>
    </row>
    <row r="18" spans="1:23" ht="12.75">
      <c r="A18" s="1">
        <v>6</v>
      </c>
      <c r="B18" s="2" t="s">
        <v>1</v>
      </c>
      <c r="C18" s="5">
        <v>86.9019</v>
      </c>
      <c r="D18" s="5">
        <v>86.9010750719952</v>
      </c>
      <c r="E18" s="5">
        <v>86.8954721387004</v>
      </c>
      <c r="F18" s="5">
        <v>86.8956555951462</v>
      </c>
      <c r="H18" s="5">
        <v>86.892427753966</v>
      </c>
      <c r="J18" s="5">
        <v>86.892427753966</v>
      </c>
      <c r="M18" s="4">
        <f t="shared" si="0"/>
        <v>86.89649305229563</v>
      </c>
      <c r="N18" s="4">
        <f t="shared" si="1"/>
        <v>0.004123757705509667</v>
      </c>
      <c r="P18" s="4">
        <f t="shared" si="2"/>
        <v>86.89541166275475</v>
      </c>
      <c r="Q18" s="4">
        <f t="shared" si="3"/>
        <v>0.0035335813240769042</v>
      </c>
      <c r="S18" s="4">
        <f>Avg1-avg2</f>
        <v>0.001081389540871669</v>
      </c>
      <c r="T18" s="4">
        <f t="shared" si="4"/>
        <v>0.0005901763814327625</v>
      </c>
      <c r="V18" s="4">
        <f>Avg1-Ref</f>
        <v>-0.0054069477043725556</v>
      </c>
      <c r="W18" s="4">
        <f>avg2-Ref</f>
        <v>-0.0064883372452442245</v>
      </c>
    </row>
    <row r="19" spans="1:23" ht="12.75">
      <c r="A19" s="1"/>
      <c r="B19" s="2" t="s">
        <v>2</v>
      </c>
      <c r="C19" s="5">
        <v>34.2461</v>
      </c>
      <c r="D19" s="5">
        <v>34.2479686410306</v>
      </c>
      <c r="E19" s="5">
        <v>34.2330896449591</v>
      </c>
      <c r="F19" s="5">
        <v>34.2439644232521</v>
      </c>
      <c r="H19" s="5">
        <v>34.2446718210618</v>
      </c>
      <c r="J19" s="5">
        <v>34.2446718210618</v>
      </c>
      <c r="M19" s="4">
        <f t="shared" si="0"/>
        <v>34.243411058560895</v>
      </c>
      <c r="N19" s="4">
        <f t="shared" si="1"/>
        <v>0.005253928043269525</v>
      </c>
      <c r="P19" s="4">
        <f t="shared" si="2"/>
        <v>34.24287327027308</v>
      </c>
      <c r="Q19" s="4">
        <f t="shared" si="3"/>
        <v>0.005686438079848265</v>
      </c>
      <c r="S19" s="4">
        <f>Avg1-avg2</f>
        <v>0.0005377882878150331</v>
      </c>
      <c r="T19" s="4">
        <f t="shared" si="4"/>
        <v>-0.00043251003657874057</v>
      </c>
      <c r="V19" s="4">
        <f>Avg1-Ref</f>
        <v>-0.002688941439103587</v>
      </c>
      <c r="W19" s="4">
        <f>avg2-Ref</f>
        <v>-0.00322672972691862</v>
      </c>
    </row>
    <row r="20" spans="1:23" ht="12.75">
      <c r="A20" s="1"/>
      <c r="B20" s="2" t="s">
        <v>3</v>
      </c>
      <c r="C20" s="5">
        <v>-3.0831</v>
      </c>
      <c r="D20" s="5">
        <v>-3.08555100162916</v>
      </c>
      <c r="E20" s="5">
        <v>-3.08649695507571</v>
      </c>
      <c r="F20" s="5">
        <v>-3.08487546773024</v>
      </c>
      <c r="H20" s="5">
        <v>-3.08328251436101</v>
      </c>
      <c r="J20" s="5">
        <v>-3.08328251436101</v>
      </c>
      <c r="M20" s="4">
        <f t="shared" si="0"/>
        <v>-3.0844314088595213</v>
      </c>
      <c r="N20" s="4">
        <f t="shared" si="1"/>
        <v>0.0014233568849964864</v>
      </c>
      <c r="P20" s="4">
        <f t="shared" si="2"/>
        <v>-3.0846976906314256</v>
      </c>
      <c r="Q20" s="4">
        <f t="shared" si="3"/>
        <v>0.0014144384618002194</v>
      </c>
      <c r="S20" s="4">
        <f>Avg1-avg2</f>
        <v>0.0002662817719043531</v>
      </c>
      <c r="T20" s="4">
        <f t="shared" si="4"/>
        <v>8.918423196266996E-06</v>
      </c>
      <c r="V20" s="4">
        <f>Avg1-Ref</f>
        <v>-0.0013314088595213214</v>
      </c>
      <c r="W20" s="4">
        <f>avg2-Ref</f>
        <v>-0.0015976906314256745</v>
      </c>
    </row>
    <row r="21" spans="1:23" ht="12.75">
      <c r="A21" s="1">
        <v>7</v>
      </c>
      <c r="B21" s="2" t="s">
        <v>1</v>
      </c>
      <c r="C21" s="5">
        <v>58.222</v>
      </c>
      <c r="D21" s="5">
        <v>58.2135678550285</v>
      </c>
      <c r="E21" s="5">
        <v>58.2200762753938</v>
      </c>
      <c r="F21" s="5">
        <v>58.2205630797809</v>
      </c>
      <c r="G21" s="5">
        <v>58.2276271973883</v>
      </c>
      <c r="H21" s="5">
        <v>58.2153816300002</v>
      </c>
      <c r="I21" s="5">
        <v>58.2195571900624</v>
      </c>
      <c r="J21" s="5">
        <v>58.2153816300002</v>
      </c>
      <c r="K21" s="5">
        <v>58.2211321398664</v>
      </c>
      <c r="M21" s="4">
        <f t="shared" si="0"/>
        <v>58.219476333057855</v>
      </c>
      <c r="N21" s="4">
        <f t="shared" si="1"/>
        <v>0.004265236897600289</v>
      </c>
      <c r="P21" s="4">
        <f t="shared" si="2"/>
        <v>58.21916087469009</v>
      </c>
      <c r="Q21" s="4">
        <f t="shared" si="3"/>
        <v>0.004446073061091998</v>
      </c>
      <c r="S21" s="4">
        <f>Avg1-avg2</f>
        <v>0.00031545836776558644</v>
      </c>
      <c r="T21" s="4">
        <f t="shared" si="4"/>
        <v>-0.00018083616349170908</v>
      </c>
      <c r="V21" s="4">
        <f>Avg1-Ref</f>
        <v>-0.002523666942146008</v>
      </c>
      <c r="W21" s="4">
        <f>avg2-Ref</f>
        <v>-0.0028391253099115943</v>
      </c>
    </row>
    <row r="22" spans="1:23" ht="12.75">
      <c r="A22" s="1"/>
      <c r="B22" s="2" t="s">
        <v>2</v>
      </c>
      <c r="C22" s="5">
        <v>48.523</v>
      </c>
      <c r="D22" s="5">
        <v>48.5244392386027</v>
      </c>
      <c r="E22" s="5">
        <v>48.5246034622744</v>
      </c>
      <c r="F22" s="5">
        <v>48.5280209889426</v>
      </c>
      <c r="G22" s="5">
        <v>48.5248526232163</v>
      </c>
      <c r="H22" s="5">
        <v>48.5294960865425</v>
      </c>
      <c r="I22" s="5">
        <v>48.5234290246296</v>
      </c>
      <c r="J22" s="5">
        <v>48.5294960865425</v>
      </c>
      <c r="K22" s="5">
        <v>48.5257516199769</v>
      </c>
      <c r="M22" s="4">
        <f t="shared" si="0"/>
        <v>48.52589879230306</v>
      </c>
      <c r="N22" s="4">
        <f t="shared" si="1"/>
        <v>0.0024952912100419337</v>
      </c>
      <c r="P22" s="4">
        <f t="shared" si="2"/>
        <v>48.52626114134094</v>
      </c>
      <c r="Q22" s="4">
        <f t="shared" si="3"/>
        <v>0.0024011442023999033</v>
      </c>
      <c r="S22" s="4">
        <f>Avg1-avg2</f>
        <v>-0.0003623490378785732</v>
      </c>
      <c r="T22" s="4">
        <f t="shared" si="4"/>
        <v>9.414700764203039E-05</v>
      </c>
      <c r="V22" s="4">
        <f>Avg1-Ref</f>
        <v>0.0028987923030570073</v>
      </c>
      <c r="W22" s="4">
        <f>avg2-Ref</f>
        <v>0.0032611413409355805</v>
      </c>
    </row>
    <row r="23" spans="1:23" ht="12.75">
      <c r="A23" s="1"/>
      <c r="B23" s="2" t="s">
        <v>3</v>
      </c>
      <c r="C23" s="5">
        <v>-8.637</v>
      </c>
      <c r="D23" s="5">
        <v>-8.63418094913066</v>
      </c>
      <c r="E23" s="5">
        <v>-8.63056152491492</v>
      </c>
      <c r="F23" s="5">
        <v>-8.63161604473282</v>
      </c>
      <c r="G23" s="5">
        <v>-8.63386533205332</v>
      </c>
      <c r="H23" s="5">
        <v>-8.63002202367029</v>
      </c>
      <c r="I23" s="5">
        <v>-8.63463025903688</v>
      </c>
      <c r="J23" s="5">
        <v>-8.63002202367029</v>
      </c>
      <c r="K23" s="5">
        <v>-8.63446945964417</v>
      </c>
      <c r="M23" s="4">
        <f t="shared" si="0"/>
        <v>-8.632929735205927</v>
      </c>
      <c r="N23" s="4">
        <f t="shared" si="1"/>
        <v>0.0024625759195417494</v>
      </c>
      <c r="P23" s="4">
        <f t="shared" si="2"/>
        <v>-8.632420952106669</v>
      </c>
      <c r="Q23" s="4">
        <f t="shared" si="3"/>
        <v>0.00206592434674968</v>
      </c>
      <c r="S23" s="4">
        <f>Avg1-avg2</f>
        <v>-0.0005087830992582809</v>
      </c>
      <c r="T23" s="4">
        <f t="shared" si="4"/>
        <v>0.00039665157279206945</v>
      </c>
      <c r="V23" s="4">
        <f>Avg1-Ref</f>
        <v>0.004070264794073353</v>
      </c>
      <c r="W23" s="4">
        <f>avg2-Ref</f>
        <v>0.004579047893331634</v>
      </c>
    </row>
    <row r="24" spans="1:23" ht="12.75">
      <c r="A24" s="1">
        <v>8</v>
      </c>
      <c r="B24" s="2" t="s">
        <v>1</v>
      </c>
      <c r="C24" s="5">
        <v>40.513</v>
      </c>
      <c r="D24" s="5">
        <v>40.5076284325488</v>
      </c>
      <c r="E24" s="5">
        <v>40.5104834913866</v>
      </c>
      <c r="F24" s="5">
        <v>40.5063176581022</v>
      </c>
      <c r="G24" s="5">
        <v>40.5055009688892</v>
      </c>
      <c r="H24" s="5">
        <v>40.5039547830035</v>
      </c>
      <c r="I24" s="5">
        <v>40.5084373821145</v>
      </c>
      <c r="J24" s="5">
        <v>40.5039547830035</v>
      </c>
      <c r="K24" s="5">
        <v>40.511494275348</v>
      </c>
      <c r="M24" s="4">
        <f t="shared" si="0"/>
        <v>40.507863530488486</v>
      </c>
      <c r="N24" s="4">
        <f t="shared" si="1"/>
        <v>0.0032661604305173667</v>
      </c>
      <c r="P24" s="4">
        <f t="shared" si="2"/>
        <v>40.50722147179954</v>
      </c>
      <c r="Q24" s="4">
        <f t="shared" si="3"/>
        <v>0.0028198580952110805</v>
      </c>
      <c r="S24" s="4">
        <f>Avg1-avg2</f>
        <v>0.0006420586889461788</v>
      </c>
      <c r="T24" s="4">
        <f t="shared" si="4"/>
        <v>0.0004463023353062862</v>
      </c>
      <c r="V24" s="4">
        <f>Avg1-Ref</f>
        <v>-0.005136469511512587</v>
      </c>
      <c r="W24" s="4">
        <f>avg2-Ref</f>
        <v>-0.005778528200458766</v>
      </c>
    </row>
    <row r="25" spans="1:23" ht="12.75">
      <c r="A25" s="1"/>
      <c r="B25" s="2" t="s">
        <v>2</v>
      </c>
      <c r="C25" s="5">
        <v>49.634</v>
      </c>
      <c r="D25" s="5">
        <v>49.6323482808545</v>
      </c>
      <c r="E25" s="5">
        <v>49.6356768332498</v>
      </c>
      <c r="F25" s="5">
        <v>49.6400824653806</v>
      </c>
      <c r="G25" s="5">
        <v>49.641373481202</v>
      </c>
      <c r="H25" s="5">
        <v>49.6406510441137</v>
      </c>
      <c r="I25" s="5">
        <v>49.6418391308582</v>
      </c>
      <c r="J25" s="5">
        <v>49.6406510441137</v>
      </c>
      <c r="K25" s="5">
        <v>49.6411275156725</v>
      </c>
      <c r="M25" s="4">
        <f t="shared" si="0"/>
        <v>49.63863886616056</v>
      </c>
      <c r="N25" s="4">
        <f t="shared" si="1"/>
        <v>0.003604841719900289</v>
      </c>
      <c r="P25" s="4">
        <f t="shared" si="2"/>
        <v>49.639218724430634</v>
      </c>
      <c r="Q25" s="4">
        <f t="shared" si="3"/>
        <v>0.003375332924145878</v>
      </c>
      <c r="S25" s="4">
        <f>Avg1-avg2</f>
        <v>-0.000579858270072009</v>
      </c>
      <c r="T25" s="4">
        <f t="shared" si="4"/>
        <v>0.00022950879575441094</v>
      </c>
      <c r="V25" s="4">
        <f>Avg1-Ref</f>
        <v>0.004638866160561861</v>
      </c>
      <c r="W25" s="4">
        <f>avg2-Ref</f>
        <v>0.00521872443063387</v>
      </c>
    </row>
    <row r="26" spans="1:23" ht="12.75">
      <c r="A26" s="1"/>
      <c r="B26" s="2" t="s">
        <v>3</v>
      </c>
      <c r="C26" s="5">
        <v>-5.379</v>
      </c>
      <c r="D26" s="5">
        <v>-5.38288197514061</v>
      </c>
      <c r="E26" s="5">
        <v>-5.37875422575793</v>
      </c>
      <c r="F26" s="5">
        <v>-5.38006567458137</v>
      </c>
      <c r="G26" s="5">
        <v>-5.3766620277239</v>
      </c>
      <c r="H26" s="5">
        <v>-5.37933668756512</v>
      </c>
      <c r="I26" s="5">
        <v>-5.376936839854</v>
      </c>
      <c r="J26" s="5">
        <v>-5.37933668756512</v>
      </c>
      <c r="K26" s="5">
        <v>-5.37712691676067</v>
      </c>
      <c r="M26" s="4">
        <f t="shared" si="0"/>
        <v>-5.378900114994303</v>
      </c>
      <c r="N26" s="4">
        <f t="shared" si="1"/>
        <v>0.0019246398091856411</v>
      </c>
      <c r="P26" s="4">
        <f t="shared" si="2"/>
        <v>-5.37888762936859</v>
      </c>
      <c r="Q26" s="4">
        <f t="shared" si="3"/>
        <v>0.0020571368111895784</v>
      </c>
      <c r="S26" s="4">
        <f>Avg1-avg2</f>
        <v>-1.2485625712876924E-05</v>
      </c>
      <c r="T26" s="4">
        <f t="shared" si="4"/>
        <v>-0.00013249700200393725</v>
      </c>
      <c r="V26" s="4">
        <f>Avg1-Ref</f>
        <v>9.988500569679815E-05</v>
      </c>
      <c r="W26" s="4">
        <f>avg2-Ref</f>
        <v>0.00011237063140967507</v>
      </c>
    </row>
    <row r="27" spans="1:23" ht="12.75">
      <c r="A27" s="1">
        <v>9</v>
      </c>
      <c r="B27" s="2" t="s">
        <v>1</v>
      </c>
      <c r="C27" s="5">
        <v>20.612</v>
      </c>
      <c r="D27" s="5">
        <v>20.613189600006</v>
      </c>
      <c r="E27" s="5">
        <v>20.6141983426468</v>
      </c>
      <c r="F27" s="5">
        <v>20.617097940396</v>
      </c>
      <c r="G27" s="5">
        <v>20.6041619235862</v>
      </c>
      <c r="H27" s="5">
        <v>20.6154596302084</v>
      </c>
      <c r="I27" s="5">
        <v>20.6077165300033</v>
      </c>
      <c r="J27" s="5">
        <v>20.6154596302084</v>
      </c>
      <c r="K27" s="5">
        <v>20.6055355190386</v>
      </c>
      <c r="M27" s="4">
        <f t="shared" si="0"/>
        <v>20.611646568454855</v>
      </c>
      <c r="N27" s="4">
        <f t="shared" si="1"/>
        <v>0.004698720353371013</v>
      </c>
      <c r="P27" s="4">
        <f t="shared" si="2"/>
        <v>20.61160238951171</v>
      </c>
      <c r="Q27" s="4">
        <f t="shared" si="3"/>
        <v>0.005021144655841851</v>
      </c>
      <c r="S27" s="4">
        <f>Avg1-avg2</f>
        <v>4.417894314556747E-05</v>
      </c>
      <c r="T27" s="4">
        <f t="shared" si="4"/>
        <v>-0.0003224243024708383</v>
      </c>
      <c r="V27" s="4">
        <f>Avg1-Ref</f>
        <v>-0.0003534315451432235</v>
      </c>
      <c r="W27" s="4">
        <f>avg2-Ref</f>
        <v>-0.000397610488288791</v>
      </c>
    </row>
    <row r="28" spans="1:23" ht="12.75">
      <c r="A28" s="1"/>
      <c r="B28" s="2" t="s">
        <v>2</v>
      </c>
      <c r="C28" s="5">
        <v>23.799</v>
      </c>
      <c r="D28" s="5">
        <v>23.7875715363378</v>
      </c>
      <c r="E28" s="5">
        <v>23.8014845928778</v>
      </c>
      <c r="F28" s="5">
        <v>23.8066590909692</v>
      </c>
      <c r="G28" s="5">
        <v>23.7952310947532</v>
      </c>
      <c r="H28" s="5">
        <v>23.8027782989729</v>
      </c>
      <c r="I28" s="5">
        <v>23.7961095451823</v>
      </c>
      <c r="J28" s="5">
        <v>23.8027782989729</v>
      </c>
      <c r="K28" s="5">
        <v>23.7949567296497</v>
      </c>
      <c r="M28" s="4">
        <f t="shared" si="0"/>
        <v>23.79850768752398</v>
      </c>
      <c r="N28" s="4">
        <f t="shared" si="1"/>
        <v>0.0057087850168629035</v>
      </c>
      <c r="P28" s="4">
        <f t="shared" si="2"/>
        <v>23.798446148464475</v>
      </c>
      <c r="Q28" s="4">
        <f t="shared" si="3"/>
        <v>0.0060997557671161225</v>
      </c>
      <c r="S28" s="4">
        <f>Avg1-avg2</f>
        <v>6.15390595051224E-05</v>
      </c>
      <c r="T28" s="4">
        <f t="shared" si="4"/>
        <v>-0.00039097075025321896</v>
      </c>
      <c r="V28" s="4">
        <f>Avg1-Ref</f>
        <v>-0.0004923124760196629</v>
      </c>
      <c r="W28" s="4">
        <f>avg2-Ref</f>
        <v>-0.0005538515355247853</v>
      </c>
    </row>
    <row r="29" spans="1:23" ht="12.75">
      <c r="A29" s="1"/>
      <c r="B29" s="2" t="s">
        <v>3</v>
      </c>
      <c r="C29" s="5">
        <v>-5.512</v>
      </c>
      <c r="D29" s="5">
        <v>-5.51902473880927</v>
      </c>
      <c r="E29" s="5">
        <v>-5.51574853152933</v>
      </c>
      <c r="F29" s="5">
        <v>-5.52018897454573</v>
      </c>
      <c r="G29" s="5">
        <v>-5.52341682894676</v>
      </c>
      <c r="H29" s="5">
        <v>-5.52312345418622</v>
      </c>
      <c r="I29" s="5">
        <v>-5.52062933818346</v>
      </c>
      <c r="J29" s="5">
        <v>-5.52312345418622</v>
      </c>
      <c r="K29" s="5">
        <v>-5.52297367811059</v>
      </c>
      <c r="M29" s="4">
        <f t="shared" si="0"/>
        <v>-5.520025444277509</v>
      </c>
      <c r="N29" s="4">
        <f t="shared" si="1"/>
        <v>0.003928763855172511</v>
      </c>
      <c r="P29" s="4">
        <f t="shared" si="2"/>
        <v>-5.521028624812197</v>
      </c>
      <c r="Q29" s="4">
        <f t="shared" si="3"/>
        <v>0.002699808408674441</v>
      </c>
      <c r="S29" s="4">
        <f>Avg1-avg2</f>
        <v>0.001003180534687509</v>
      </c>
      <c r="T29" s="4">
        <f t="shared" si="4"/>
        <v>0.0012289554464980702</v>
      </c>
      <c r="V29" s="4">
        <f>Avg1-Ref</f>
        <v>-0.008025444277509841</v>
      </c>
      <c r="W29" s="4">
        <f>avg2-Ref</f>
        <v>-0.00902862481219735</v>
      </c>
    </row>
    <row r="30" spans="1:23" ht="12.75">
      <c r="A30" s="1">
        <v>10</v>
      </c>
      <c r="B30" s="2" t="s">
        <v>1</v>
      </c>
      <c r="C30" s="5">
        <v>35.618</v>
      </c>
      <c r="D30" s="5">
        <v>35.6426601757652</v>
      </c>
      <c r="E30" s="5">
        <v>35.6262822720905</v>
      </c>
      <c r="G30" s="5">
        <v>35.6262517600124</v>
      </c>
      <c r="I30" s="5">
        <v>35.6252420081175</v>
      </c>
      <c r="K30" s="5">
        <v>35.6285845873061</v>
      </c>
      <c r="M30" s="4">
        <f t="shared" si="0"/>
        <v>35.627836800548614</v>
      </c>
      <c r="N30" s="4">
        <f t="shared" si="1"/>
        <v>0.008108219815331115</v>
      </c>
      <c r="P30" s="4">
        <f t="shared" si="2"/>
        <v>35.62980416065834</v>
      </c>
      <c r="Q30" s="4">
        <f t="shared" si="3"/>
        <v>0.007290421264041315</v>
      </c>
      <c r="S30" s="4">
        <f>Avg1-avg2</f>
        <v>-0.00196736010972387</v>
      </c>
      <c r="T30" s="4">
        <f t="shared" si="4"/>
        <v>0.0008177985512898001</v>
      </c>
      <c r="V30" s="4">
        <f>Avg1-Ref</f>
        <v>0.009836800548612246</v>
      </c>
      <c r="W30" s="4">
        <f>avg2-Ref</f>
        <v>0.011804160658336116</v>
      </c>
    </row>
    <row r="31" spans="1:23" ht="12.75">
      <c r="A31" s="1"/>
      <c r="B31" s="2" t="s">
        <v>2</v>
      </c>
      <c r="C31" s="5">
        <v>-4.305</v>
      </c>
      <c r="D31" s="5">
        <v>-4.30685283570767</v>
      </c>
      <c r="E31" s="5">
        <v>-4.29991445620234</v>
      </c>
      <c r="G31" s="5">
        <v>-4.3020049450233</v>
      </c>
      <c r="I31" s="5">
        <v>-4.30119443902967</v>
      </c>
      <c r="K31" s="5">
        <v>-4.30448927099274</v>
      </c>
      <c r="M31" s="4">
        <f t="shared" si="0"/>
        <v>-4.303242657825954</v>
      </c>
      <c r="N31" s="4">
        <f t="shared" si="1"/>
        <v>0.002626013690316452</v>
      </c>
      <c r="P31" s="4">
        <f t="shared" si="2"/>
        <v>-4.302891189391144</v>
      </c>
      <c r="Q31" s="4">
        <f t="shared" si="3"/>
        <v>0.0027737086044062214</v>
      </c>
      <c r="S31" s="4">
        <f>Avg1-avg2</f>
        <v>-0.0003514684348093766</v>
      </c>
      <c r="T31" s="4">
        <f t="shared" si="4"/>
        <v>-0.00014769491408976945</v>
      </c>
      <c r="V31" s="4">
        <f>Avg1-Ref</f>
        <v>0.001757342174045995</v>
      </c>
      <c r="W31" s="4">
        <f>avg2-Ref</f>
        <v>0.0021088106088553715</v>
      </c>
    </row>
    <row r="32" spans="1:23" ht="12.75">
      <c r="A32" s="1"/>
      <c r="B32" s="2" t="s">
        <v>3</v>
      </c>
      <c r="C32" s="5">
        <v>-10.53</v>
      </c>
      <c r="D32" s="5">
        <v>-10.531576115705</v>
      </c>
      <c r="E32" s="5">
        <v>-10.5270372521031</v>
      </c>
      <c r="G32" s="5">
        <v>-10.53284346278</v>
      </c>
      <c r="I32" s="5">
        <v>-10.5312481818874</v>
      </c>
      <c r="K32" s="5">
        <v>-10.530642725532</v>
      </c>
      <c r="M32" s="4">
        <f t="shared" si="0"/>
        <v>-10.530557956334583</v>
      </c>
      <c r="N32" s="4">
        <f t="shared" si="1"/>
        <v>0.001972331559505031</v>
      </c>
      <c r="P32" s="4">
        <f t="shared" si="2"/>
        <v>-10.5306695476015</v>
      </c>
      <c r="Q32" s="4">
        <f t="shared" si="3"/>
        <v>0.002183854423807532</v>
      </c>
      <c r="S32" s="4">
        <f>Avg1-avg2</f>
        <v>0.00011159126691673293</v>
      </c>
      <c r="T32" s="4">
        <f t="shared" si="4"/>
        <v>-0.00021152286430250068</v>
      </c>
      <c r="V32" s="4">
        <f>Avg1-Ref</f>
        <v>-0.0005579563345836647</v>
      </c>
      <c r="W32" s="4">
        <f>avg2-Ref</f>
        <v>-0.0006695476015003976</v>
      </c>
    </row>
    <row r="33" spans="1:23" ht="12.75">
      <c r="A33" s="1">
        <v>11</v>
      </c>
      <c r="B33" s="2" t="s">
        <v>1</v>
      </c>
      <c r="C33" s="5">
        <v>33.909</v>
      </c>
      <c r="D33" s="5">
        <v>33.9158253311836</v>
      </c>
      <c r="E33" s="5">
        <v>33.9090204393862</v>
      </c>
      <c r="F33" s="5">
        <v>33.9239903271294</v>
      </c>
      <c r="G33" s="5">
        <v>33.9104468170734</v>
      </c>
      <c r="H33" s="5">
        <v>33.9256834226501</v>
      </c>
      <c r="I33" s="5">
        <v>33.9119855509832</v>
      </c>
      <c r="J33" s="5">
        <v>33.9256834226501</v>
      </c>
      <c r="K33" s="5">
        <v>33.911658146055</v>
      </c>
      <c r="M33" s="4">
        <f t="shared" si="0"/>
        <v>33.91592149523456</v>
      </c>
      <c r="N33" s="4">
        <f t="shared" si="1"/>
        <v>0.0072013655116045005</v>
      </c>
      <c r="P33" s="4">
        <f t="shared" si="2"/>
        <v>33.91678668213888</v>
      </c>
      <c r="Q33" s="4">
        <f t="shared" si="3"/>
        <v>0.007181144343115051</v>
      </c>
      <c r="S33" s="4">
        <f>Avg1-avg2</f>
        <v>-0.0008651869043205807</v>
      </c>
      <c r="T33" s="4">
        <f t="shared" si="4"/>
        <v>2.0221168489449777E-05</v>
      </c>
      <c r="V33" s="4">
        <f>Avg1-Ref</f>
        <v>0.00692149523455754</v>
      </c>
      <c r="W33" s="4">
        <f>avg2-Ref</f>
        <v>0.0077866821388781204</v>
      </c>
    </row>
    <row r="34" spans="1:23" ht="12.75">
      <c r="A34" s="1"/>
      <c r="B34" s="2" t="s">
        <v>2</v>
      </c>
      <c r="C34" s="5">
        <v>-23.901</v>
      </c>
      <c r="D34" s="5">
        <v>-23.8913369478266</v>
      </c>
      <c r="E34" s="5">
        <v>-23.8974993951944</v>
      </c>
      <c r="F34" s="5">
        <v>-23.896213200255</v>
      </c>
      <c r="G34" s="5">
        <v>-23.9062388734331</v>
      </c>
      <c r="H34" s="5">
        <v>-23.8860406337551</v>
      </c>
      <c r="I34" s="5">
        <v>-23.9028651327222</v>
      </c>
      <c r="J34" s="5">
        <v>-23.8860406337551</v>
      </c>
      <c r="K34" s="5">
        <v>-23.9068223311229</v>
      </c>
      <c r="M34" s="4">
        <f t="shared" si="0"/>
        <v>-23.897117460896045</v>
      </c>
      <c r="N34" s="4">
        <f t="shared" si="1"/>
        <v>0.007947205527637623</v>
      </c>
      <c r="P34" s="4">
        <f t="shared" si="2"/>
        <v>-23.89663214350805</v>
      </c>
      <c r="Q34" s="4">
        <f t="shared" si="3"/>
        <v>0.008352127461719443</v>
      </c>
      <c r="S34" s="4">
        <f>Avg1-avg2</f>
        <v>-0.0004853173879943995</v>
      </c>
      <c r="T34" s="4">
        <f t="shared" si="4"/>
        <v>-0.00040492193408181963</v>
      </c>
      <c r="V34" s="4">
        <f>Avg1-Ref</f>
        <v>0.003882539103955196</v>
      </c>
      <c r="W34" s="4">
        <f>avg2-Ref</f>
        <v>0.0043678564919495955</v>
      </c>
    </row>
    <row r="35" spans="1:23" ht="12.75">
      <c r="A35" s="1"/>
      <c r="B35" s="2" t="s">
        <v>3</v>
      </c>
      <c r="C35" s="5">
        <v>-10.984</v>
      </c>
      <c r="D35" s="5">
        <v>-10.9745006217907</v>
      </c>
      <c r="E35" s="5">
        <v>-10.9792578375077</v>
      </c>
      <c r="F35" s="5">
        <v>-10.9771581426708</v>
      </c>
      <c r="G35" s="5">
        <v>-10.9845144843188</v>
      </c>
      <c r="H35" s="5">
        <v>-10.9691562190378</v>
      </c>
      <c r="I35" s="5">
        <v>-10.9793702964824</v>
      </c>
      <c r="J35" s="5">
        <v>-10.9691562190378</v>
      </c>
      <c r="K35" s="5">
        <v>-10.9780846553109</v>
      </c>
      <c r="M35" s="4">
        <f t="shared" si="0"/>
        <v>-10.977244275128545</v>
      </c>
      <c r="N35" s="4">
        <f t="shared" si="1"/>
        <v>0.005546899521401391</v>
      </c>
      <c r="P35" s="4">
        <f t="shared" si="2"/>
        <v>-10.976399809519613</v>
      </c>
      <c r="Q35" s="4">
        <f t="shared" si="3"/>
        <v>0.005275278713666323</v>
      </c>
      <c r="S35" s="4">
        <f>Avg1-avg2</f>
        <v>-0.0008444656089316993</v>
      </c>
      <c r="T35" s="4">
        <f t="shared" si="4"/>
        <v>0.00027162080773506826</v>
      </c>
      <c r="V35" s="4">
        <f>Avg1-Ref</f>
        <v>0.006755724871455371</v>
      </c>
      <c r="W35" s="4">
        <f>avg2-Ref</f>
        <v>0.00760019048038707</v>
      </c>
    </row>
    <row r="36" spans="1:23" ht="12.75">
      <c r="A36" s="1">
        <v>12</v>
      </c>
      <c r="B36" s="2" t="s">
        <v>1</v>
      </c>
      <c r="C36" s="5">
        <v>32.964</v>
      </c>
      <c r="D36" s="5">
        <v>32.9568255964389</v>
      </c>
      <c r="E36" s="5">
        <v>32.9599282702308</v>
      </c>
      <c r="G36" s="5">
        <v>32.9647435430772</v>
      </c>
      <c r="I36" s="5">
        <v>32.962797477453</v>
      </c>
      <c r="K36" s="5">
        <v>32.9600852002969</v>
      </c>
      <c r="M36" s="4">
        <f t="shared" si="0"/>
        <v>32.96139668124946</v>
      </c>
      <c r="N36" s="4">
        <f t="shared" si="1"/>
        <v>0.0029903849975795862</v>
      </c>
      <c r="P36" s="4">
        <f t="shared" si="2"/>
        <v>32.96087601749936</v>
      </c>
      <c r="Q36" s="4">
        <f t="shared" si="3"/>
        <v>0.003024040754871443</v>
      </c>
      <c r="S36" s="4">
        <f>Avg1-avg2</f>
        <v>0.0005206637501018463</v>
      </c>
      <c r="T36" s="4">
        <f t="shared" si="4"/>
        <v>-3.3655757291856884E-05</v>
      </c>
      <c r="V36" s="4">
        <f>Avg1-Ref</f>
        <v>-0.002603318750537653</v>
      </c>
      <c r="W36" s="4">
        <f>avg2-Ref</f>
        <v>-0.0031239825006394994</v>
      </c>
    </row>
    <row r="37" spans="1:23" ht="12.75">
      <c r="A37" s="1"/>
      <c r="B37" s="2" t="s">
        <v>2</v>
      </c>
      <c r="C37" s="5">
        <v>-45.407</v>
      </c>
      <c r="D37" s="5">
        <v>-45.3967832680659</v>
      </c>
      <c r="E37" s="5">
        <v>-45.4014804593596</v>
      </c>
      <c r="G37" s="5">
        <v>-45.3964938380402</v>
      </c>
      <c r="I37" s="5">
        <v>-45.4014359659768</v>
      </c>
      <c r="K37" s="5">
        <v>-45.3987671477302</v>
      </c>
      <c r="M37" s="4">
        <f t="shared" si="0"/>
        <v>-45.40032677986212</v>
      </c>
      <c r="N37" s="4">
        <f t="shared" si="1"/>
        <v>0.003918507585179285</v>
      </c>
      <c r="P37" s="4">
        <f t="shared" si="2"/>
        <v>-45.39899213583455</v>
      </c>
      <c r="Q37" s="4">
        <f t="shared" si="3"/>
        <v>0.0024153295875097994</v>
      </c>
      <c r="S37" s="4">
        <f>Avg1-avg2</f>
        <v>-0.0013346440275725513</v>
      </c>
      <c r="T37" s="4">
        <f t="shared" si="4"/>
        <v>0.0015031779976694857</v>
      </c>
      <c r="V37" s="4">
        <f>Avg1-Ref</f>
        <v>0.006673220137876967</v>
      </c>
      <c r="W37" s="4">
        <f>avg2-Ref</f>
        <v>0.008007864165449519</v>
      </c>
    </row>
    <row r="38" spans="1:23" ht="12.75">
      <c r="A38" s="1"/>
      <c r="B38" s="2" t="s">
        <v>3</v>
      </c>
      <c r="C38" s="5">
        <v>-2.581</v>
      </c>
      <c r="D38" s="5">
        <v>-2.57953371901529</v>
      </c>
      <c r="E38" s="5">
        <v>-2.58385492712871</v>
      </c>
      <c r="G38" s="5">
        <v>-2.56695245401563</v>
      </c>
      <c r="I38" s="5">
        <v>-2.57482729582471</v>
      </c>
      <c r="K38" s="5">
        <v>-2.57409759208858</v>
      </c>
      <c r="M38" s="4">
        <f t="shared" si="0"/>
        <v>-2.576710998012153</v>
      </c>
      <c r="N38" s="4">
        <f t="shared" si="1"/>
        <v>0.006049899511894598</v>
      </c>
      <c r="P38" s="4">
        <f t="shared" si="2"/>
        <v>-2.5758531976145838</v>
      </c>
      <c r="Q38" s="4">
        <f t="shared" si="3"/>
        <v>0.006342944404178745</v>
      </c>
      <c r="S38" s="4">
        <f>Avg1-avg2</f>
        <v>-0.0008578003975694415</v>
      </c>
      <c r="T38" s="4">
        <f t="shared" si="4"/>
        <v>-0.00029304489228414686</v>
      </c>
      <c r="V38" s="4">
        <f>Avg1-Ref</f>
        <v>0.004289001987846763</v>
      </c>
      <c r="W38" s="4">
        <f>avg2-Ref</f>
        <v>0.005146802385416205</v>
      </c>
    </row>
  </sheetData>
  <printOptions/>
  <pageMargins left="0.75" right="0.75" top="1" bottom="1" header="0.5" footer="0.5"/>
  <pageSetup orientation="portrait" paperSize="9"/>
  <ignoredErrors>
    <ignoredError sqref="P3:Q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D29" sqref="D29"/>
    </sheetView>
  </sheetViews>
  <sheetFormatPr defaultColWidth="9.140625" defaultRowHeight="12.75"/>
  <cols>
    <col min="11" max="11" width="10.28125" style="0" customWidth="1"/>
  </cols>
  <sheetData>
    <row r="1" spans="1:11" ht="12.75">
      <c r="A1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t="s">
        <v>4</v>
      </c>
      <c r="B2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14</v>
      </c>
      <c r="K2" s="4" t="s">
        <v>13</v>
      </c>
    </row>
    <row r="3" spans="1:11" ht="12.75">
      <c r="A3" s="1">
        <v>1</v>
      </c>
      <c r="B3" s="2" t="s">
        <v>1</v>
      </c>
      <c r="D3" s="7">
        <f>IF(Data="","",Data-Ref)</f>
        <v>-0.0024961439680026842</v>
      </c>
      <c r="E3" s="7">
        <f>IF(Data="","",Data-Ref)</f>
        <v>0.0028928637816960645</v>
      </c>
      <c r="F3" s="7">
        <f>IF(Data="","",Data-Ref)</f>
        <v>0.0012907407974864782</v>
      </c>
      <c r="G3" s="7">
        <f>IF(Data="","",Data-Ref)</f>
        <v>0.004485449758490745</v>
      </c>
      <c r="H3" s="7">
        <f>IF(Data="","",Data-Ref)</f>
        <v>-0.0031628681634003897</v>
      </c>
      <c r="I3" s="7">
        <f>IF(Data="","",Data-Ref)</f>
        <v>-0.00025251921390179177</v>
      </c>
      <c r="J3" s="7">
        <f>IF(Data="","",Data-Ref)</f>
        <v>-0.0031628681634003897</v>
      </c>
      <c r="K3" s="7">
        <f>IF(Data="","",Data-Ref)</f>
        <v>-9.693460330595371E-05</v>
      </c>
    </row>
    <row r="4" spans="1:11" ht="12.75">
      <c r="A4" s="1"/>
      <c r="B4" s="2" t="s">
        <v>2</v>
      </c>
      <c r="D4" s="7">
        <f>IF(Data="","",Data-Ref)</f>
        <v>-0.004967984966000927</v>
      </c>
      <c r="E4" s="7">
        <f>IF(Data="","",Data-Ref)</f>
        <v>0.0009262963438985139</v>
      </c>
      <c r="F4" s="7">
        <f>IF(Data="","",Data-Ref)</f>
        <v>-0.014505011099899434</v>
      </c>
      <c r="G4" s="7">
        <f>IF(Data="","",Data-Ref)</f>
        <v>-0.016528469469299978</v>
      </c>
      <c r="H4" s="7">
        <f>IF(Data="","",Data-Ref)</f>
        <v>-0.02280446133650571</v>
      </c>
      <c r="I4" s="7">
        <f>IF(Data="","",Data-Ref)</f>
        <v>-0.021428014134002638</v>
      </c>
      <c r="J4" s="7">
        <f>IF(Data="","",Data-Ref)</f>
        <v>-0.02280446133650571</v>
      </c>
      <c r="K4" s="7">
        <f>IF(Data="","",Data-Ref)</f>
        <v>-0.023061918247101687</v>
      </c>
    </row>
    <row r="5" spans="1:11" ht="12.75">
      <c r="A5" s="1"/>
      <c r="B5" s="2" t="s">
        <v>3</v>
      </c>
      <c r="D5" s="7">
        <f>IF(Data="","",Data-Ref)</f>
        <v>-0.0016702595465800663</v>
      </c>
      <c r="E5" s="7">
        <f>IF(Data="","",Data-Ref)</f>
        <v>-0.005933857436660084</v>
      </c>
      <c r="F5" s="7">
        <f>IF(Data="","",Data-Ref)</f>
        <v>0.005014278329399824</v>
      </c>
      <c r="G5" s="7">
        <f>IF(Data="","",Data-Ref)</f>
        <v>-0.00430796537067013</v>
      </c>
      <c r="H5" s="7">
        <f>IF(Data="","",Data-Ref)</f>
        <v>0.0032582290553899718</v>
      </c>
      <c r="I5" s="7">
        <f>IF(Data="","",Data-Ref)</f>
        <v>0.0008477761229099823</v>
      </c>
      <c r="J5" s="7">
        <f>IF(Data="","",Data-Ref)</f>
        <v>0.0032582290553899718</v>
      </c>
      <c r="K5" s="7">
        <f>IF(Data="","",Data-Ref)</f>
        <v>-0.0012006476310599812</v>
      </c>
    </row>
    <row r="6" spans="1:11" ht="12.75">
      <c r="A6" s="1">
        <v>2</v>
      </c>
      <c r="B6" s="2" t="s">
        <v>1</v>
      </c>
      <c r="D6" s="7">
        <f>IF(Data="","",Data-Ref)</f>
        <v>-0.006894466545105615</v>
      </c>
      <c r="E6" s="7">
        <f>IF(Data="","",Data-Ref)</f>
        <v>0.011905537460094706</v>
      </c>
      <c r="F6" s="7">
        <f>IF(Data="","",Data-Ref)</f>
        <v>0.004974975783298419</v>
      </c>
      <c r="G6" s="7">
        <f>IF(Data="","",Data-Ref)</f>
        <v>-0.0011453664964022892</v>
      </c>
      <c r="H6" s="7">
        <f>IF(Data="","",Data-Ref)</f>
        <v>0.006253056181492411</v>
      </c>
      <c r="I6" s="7">
        <f>IF(Data="","",Data-Ref)</f>
        <v>0.0015215197317957063</v>
      </c>
      <c r="J6" s="7">
        <f>IF(Data="","",Data-Ref)</f>
        <v>0.006253056181492411</v>
      </c>
      <c r="K6" s="7">
        <f>IF(Data="","",Data-Ref)</f>
        <v>9.320813229862779E-05</v>
      </c>
    </row>
    <row r="7" spans="1:11" ht="12.75">
      <c r="A7" s="1"/>
      <c r="B7" s="2" t="s">
        <v>2</v>
      </c>
      <c r="D7" s="7">
        <f>IF(Data="","",Data-Ref)</f>
        <v>-0.006641517793397611</v>
      </c>
      <c r="E7" s="7">
        <f>IF(Data="","",Data-Ref)</f>
        <v>-0.006816172257899211</v>
      </c>
      <c r="F7" s="7">
        <f>IF(Data="","",Data-Ref)</f>
        <v>-0.0069407410615980325</v>
      </c>
      <c r="G7" s="7">
        <f>IF(Data="","",Data-Ref)</f>
        <v>-0.0006737391350952748</v>
      </c>
      <c r="H7" s="7">
        <f>IF(Data="","",Data-Ref)</f>
        <v>-0.005701855806201195</v>
      </c>
      <c r="I7" s="7">
        <f>IF(Data="","",Data-Ref)</f>
        <v>0.002434861762203866</v>
      </c>
      <c r="J7" s="7">
        <f>IF(Data="","",Data-Ref)</f>
        <v>-0.005701855806201195</v>
      </c>
      <c r="K7" s="7">
        <f>IF(Data="","",Data-Ref)</f>
        <v>0.00260420643900261</v>
      </c>
    </row>
    <row r="8" spans="1:11" ht="12.75">
      <c r="A8" s="1"/>
      <c r="B8" s="2" t="s">
        <v>3</v>
      </c>
      <c r="D8" s="7">
        <f>IF(Data="","",Data-Ref)</f>
        <v>-0.004730280409102505</v>
      </c>
      <c r="E8" s="7">
        <f>IF(Data="","",Data-Ref)</f>
        <v>0.0057405402014971685</v>
      </c>
      <c r="F8" s="7">
        <f>IF(Data="","",Data-Ref)</f>
        <v>-0.004878981376400304</v>
      </c>
      <c r="G8" s="7">
        <f>IF(Data="","",Data-Ref)</f>
        <v>-0.006384207315999646</v>
      </c>
      <c r="H8" s="7">
        <f>IF(Data="","",Data-Ref)</f>
        <v>-0.005235609934000962</v>
      </c>
      <c r="I8" s="7">
        <f>IF(Data="","",Data-Ref)</f>
        <v>-0.003100808758201623</v>
      </c>
      <c r="J8" s="7">
        <f>IF(Data="","",Data-Ref)</f>
        <v>-0.005235609934000962</v>
      </c>
      <c r="K8" s="7">
        <f>IF(Data="","",Data-Ref)</f>
        <v>-0.002202090802800427</v>
      </c>
    </row>
    <row r="9" spans="1:11" ht="12.75">
      <c r="A9" s="1">
        <v>3</v>
      </c>
      <c r="B9" s="2" t="s">
        <v>1</v>
      </c>
      <c r="D9" s="7">
        <f>IF(Data="","",Data-Ref)</f>
        <v>-0.002663771189801878</v>
      </c>
      <c r="E9" s="7">
        <f>IF(Data="","",Data-Ref)</f>
      </c>
      <c r="F9" s="7">
        <f>IF(Data="","",Data-Ref)</f>
        <v>-0.006609992601894987</v>
      </c>
      <c r="G9" s="7">
        <f>IF(Data="","",Data-Ref)</f>
        <v>-0.0014226360682982886</v>
      </c>
      <c r="H9" s="7">
        <f>IF(Data="","",Data-Ref)</f>
        <v>-0.0004602990084947578</v>
      </c>
      <c r="I9" s="7">
        <f>IF(Data="","",Data-Ref)</f>
        <v>0.0009883769599952075</v>
      </c>
      <c r="J9" s="7">
        <f>IF(Data="","",Data-Ref)</f>
        <v>-0.0004602990084947578</v>
      </c>
      <c r="K9" s="7">
        <f>IF(Data="","",Data-Ref)</f>
        <v>0.0006163126818989895</v>
      </c>
    </row>
    <row r="10" spans="1:11" ht="12.75">
      <c r="A10" s="1"/>
      <c r="B10" s="2" t="s">
        <v>2</v>
      </c>
      <c r="D10" s="7">
        <f>IF(Data="","",Data-Ref)</f>
        <v>-0.003893861210199745</v>
      </c>
      <c r="E10" s="7">
        <f>IF(Data="","",Data-Ref)</f>
      </c>
      <c r="F10" s="7">
        <f>IF(Data="","",Data-Ref)</f>
        <v>-0.005116914191399147</v>
      </c>
      <c r="G10" s="7">
        <f>IF(Data="","",Data-Ref)</f>
        <v>-0.006386028195199955</v>
      </c>
      <c r="H10" s="7">
        <f>IF(Data="","",Data-Ref)</f>
        <v>-0.0036877118110005824</v>
      </c>
      <c r="I10" s="7">
        <f>IF(Data="","",Data-Ref)</f>
        <v>-0.003787324169200801</v>
      </c>
      <c r="J10" s="7">
        <f>IF(Data="","",Data-Ref)</f>
        <v>-0.0036877118110005824</v>
      </c>
      <c r="K10" s="7">
        <f>IF(Data="","",Data-Ref)</f>
        <v>6.805589489999875E-05</v>
      </c>
    </row>
    <row r="11" spans="1:11" ht="12.75">
      <c r="A11" s="1"/>
      <c r="B11" s="2" t="s">
        <v>3</v>
      </c>
      <c r="D11" s="7">
        <f>IF(Data="","",Data-Ref)</f>
        <v>-0.0015264851551002323</v>
      </c>
      <c r="E11" s="7">
        <f>IF(Data="","",Data-Ref)</f>
      </c>
      <c r="F11" s="7">
        <f>IF(Data="","",Data-Ref)</f>
        <v>-0.00588015986049939</v>
      </c>
      <c r="G11" s="7">
        <f>IF(Data="","",Data-Ref)</f>
        <v>0.0018259106001004</v>
      </c>
      <c r="H11" s="7">
        <f>IF(Data="","",Data-Ref)</f>
        <v>-0.00800859963490197</v>
      </c>
      <c r="I11" s="7">
        <f>IF(Data="","",Data-Ref)</f>
        <v>-0.0025973511052015397</v>
      </c>
      <c r="J11" s="7">
        <f>IF(Data="","",Data-Ref)</f>
        <v>-0.00800859963490197</v>
      </c>
      <c r="K11" s="7">
        <f>IF(Data="","",Data-Ref)</f>
        <v>-0.001822191903400494</v>
      </c>
    </row>
    <row r="12" spans="1:11" ht="12.75">
      <c r="A12" s="1">
        <v>4</v>
      </c>
      <c r="B12" s="2" t="s">
        <v>1</v>
      </c>
      <c r="D12" s="7">
        <f>IF(Data="","",Data-Ref)</f>
        <v>0.007527529847493497</v>
      </c>
      <c r="E12" s="7">
        <f>IF(Data="","",Data-Ref)</f>
        <v>-0.010359631077008657</v>
      </c>
      <c r="F12" s="7">
        <f>IF(Data="","",Data-Ref)</f>
        <v>0.0006571209217014484</v>
      </c>
      <c r="G12" s="7">
        <f>IF(Data="","",Data-Ref)</f>
      </c>
      <c r="H12" s="7">
        <f>IF(Data="","",Data-Ref)</f>
        <v>0.003289820690000056</v>
      </c>
      <c r="I12" s="7">
        <f>IF(Data="","",Data-Ref)</f>
      </c>
      <c r="J12" s="7">
        <f>IF(Data="","",Data-Ref)</f>
        <v>0.003289820690000056</v>
      </c>
      <c r="K12" s="7">
        <f>IF(Data="","",Data-Ref)</f>
      </c>
    </row>
    <row r="13" spans="1:11" ht="12.75">
      <c r="A13" s="1"/>
      <c r="B13" s="2" t="s">
        <v>2</v>
      </c>
      <c r="D13" s="7">
        <f>IF(Data="","",Data-Ref)</f>
        <v>-0.006781364043199289</v>
      </c>
      <c r="E13" s="7">
        <f>IF(Data="","",Data-Ref)</f>
        <v>-0.0009703466909023462</v>
      </c>
      <c r="F13" s="7">
        <f>IF(Data="","",Data-Ref)</f>
        <v>-0.0037132148767007322</v>
      </c>
      <c r="G13" s="7">
        <f>IF(Data="","",Data-Ref)</f>
      </c>
      <c r="H13" s="7">
        <f>IF(Data="","",Data-Ref)</f>
        <v>-0.006492444223400895</v>
      </c>
      <c r="I13" s="7">
        <f>IF(Data="","",Data-Ref)</f>
      </c>
      <c r="J13" s="7">
        <f>IF(Data="","",Data-Ref)</f>
        <v>-0.006492444223400895</v>
      </c>
      <c r="K13" s="7">
        <f>IF(Data="","",Data-Ref)</f>
      </c>
    </row>
    <row r="14" spans="1:11" ht="12.75">
      <c r="A14" s="1"/>
      <c r="B14" s="2" t="s">
        <v>3</v>
      </c>
      <c r="D14" s="7">
        <f>IF(Data="","",Data-Ref)</f>
        <v>0.004949690843130128</v>
      </c>
      <c r="E14" s="7">
        <f>IF(Data="","",Data-Ref)</f>
        <v>-0.004195428747459928</v>
      </c>
      <c r="F14" s="7">
        <f>IF(Data="","",Data-Ref)</f>
        <v>0.003449784584480753</v>
      </c>
      <c r="G14" s="7">
        <f>IF(Data="","",Data-Ref)</f>
      </c>
      <c r="H14" s="7">
        <f>IF(Data="","",Data-Ref)</f>
        <v>0.0032475124769408836</v>
      </c>
      <c r="I14" s="7">
        <f>IF(Data="","",Data-Ref)</f>
      </c>
      <c r="J14" s="7">
        <f>IF(Data="","",Data-Ref)</f>
        <v>0.0032475124769408836</v>
      </c>
      <c r="K14" s="7">
        <f>IF(Data="","",Data-Ref)</f>
      </c>
    </row>
    <row r="15" spans="1:11" ht="12.75">
      <c r="A15" s="1">
        <v>5</v>
      </c>
      <c r="B15" s="2" t="s">
        <v>1</v>
      </c>
      <c r="D15" s="7">
        <f>IF(Data="","",Data-Ref)</f>
        <v>-0.006345211110897253</v>
      </c>
      <c r="E15" s="7">
        <f>IF(Data="","",Data-Ref)</f>
      </c>
      <c r="F15" s="7">
        <f>IF(Data="","",Data-Ref)</f>
        <v>-0.006037445455305601</v>
      </c>
      <c r="G15" s="7">
        <f>IF(Data="","",Data-Ref)</f>
        <v>-0.002649657220501922</v>
      </c>
      <c r="H15" s="7">
        <f>IF(Data="","",Data-Ref)</f>
        <v>-0.0009269295278073741</v>
      </c>
      <c r="I15" s="7">
        <f>IF(Data="","",Data-Ref)</f>
        <v>6.483788197897411E-06</v>
      </c>
      <c r="J15" s="7">
        <f>IF(Data="","",Data-Ref)</f>
        <v>-0.0009269295278073741</v>
      </c>
      <c r="K15" s="7">
        <f>IF(Data="","",Data-Ref)</f>
        <v>-0.0011024541218063177</v>
      </c>
    </row>
    <row r="16" spans="1:11" ht="12.75">
      <c r="A16" s="1"/>
      <c r="B16" s="2" t="s">
        <v>2</v>
      </c>
      <c r="D16" s="7">
        <f>IF(Data="","",Data-Ref)</f>
        <v>0.014030082787201081</v>
      </c>
      <c r="E16" s="7">
        <f>IF(Data="","",Data-Ref)</f>
      </c>
      <c r="F16" s="7">
        <f>IF(Data="","",Data-Ref)</f>
        <v>0.008862112940001055</v>
      </c>
      <c r="G16" s="7">
        <f>IF(Data="","",Data-Ref)</f>
        <v>0.009868694124698152</v>
      </c>
      <c r="H16" s="7">
        <f>IF(Data="","",Data-Ref)</f>
        <v>0.008229856241499078</v>
      </c>
      <c r="I16" s="7">
        <f>IF(Data="","",Data-Ref)</f>
        <v>0.009898313599499886</v>
      </c>
      <c r="J16" s="7">
        <f>IF(Data="","",Data-Ref)</f>
        <v>0.008229856241499078</v>
      </c>
      <c r="K16" s="7">
        <f>IF(Data="","",Data-Ref)</f>
        <v>0.011632540459899587</v>
      </c>
    </row>
    <row r="17" spans="1:11" ht="12.75">
      <c r="A17" s="1"/>
      <c r="B17" s="2" t="s">
        <v>3</v>
      </c>
      <c r="D17" s="7">
        <f>IF(Data="","",Data-Ref)</f>
        <v>0.0041264554882012305</v>
      </c>
      <c r="E17" s="7">
        <f>IF(Data="","",Data-Ref)</f>
      </c>
      <c r="F17" s="7">
        <f>IF(Data="","",Data-Ref)</f>
        <v>0.0010993825840017735</v>
      </c>
      <c r="G17" s="7">
        <f>IF(Data="","",Data-Ref)</f>
        <v>0.004120851925101476</v>
      </c>
      <c r="H17" s="7">
        <f>IF(Data="","",Data-Ref)</f>
        <v>-0.0034406331428975534</v>
      </c>
      <c r="I17" s="7">
        <f>IF(Data="","",Data-Ref)</f>
        <v>-0.00050740499059998</v>
      </c>
      <c r="J17" s="7">
        <f>IF(Data="","",Data-Ref)</f>
        <v>-0.0034406331428975534</v>
      </c>
      <c r="K17" s="7">
        <f>IF(Data="","",Data-Ref)</f>
        <v>-0.0003800422157986816</v>
      </c>
    </row>
    <row r="18" spans="1:11" ht="12.75">
      <c r="A18" s="1">
        <v>6</v>
      </c>
      <c r="B18" s="2" t="s">
        <v>1</v>
      </c>
      <c r="D18" s="7">
        <f>IF(Data="","",Data-Ref)</f>
        <v>-0.0008249280048033825</v>
      </c>
      <c r="E18" s="7">
        <f>IF(Data="","",Data-Ref)</f>
        <v>-0.006427861299599158</v>
      </c>
      <c r="F18" s="7">
        <f>IF(Data="","",Data-Ref)</f>
        <v>-0.006244404853802621</v>
      </c>
      <c r="G18" s="7">
        <f>IF(Data="","",Data-Ref)</f>
      </c>
      <c r="H18" s="7">
        <f>IF(Data="","",Data-Ref)</f>
        <v>-0.00947224603399377</v>
      </c>
      <c r="I18" s="7">
        <f>IF(Data="","",Data-Ref)</f>
      </c>
      <c r="J18" s="7">
        <f>IF(Data="","",Data-Ref)</f>
        <v>-0.00947224603399377</v>
      </c>
      <c r="K18" s="7">
        <f>IF(Data="","",Data-Ref)</f>
      </c>
    </row>
    <row r="19" spans="1:11" ht="12.75">
      <c r="A19" s="1"/>
      <c r="B19" s="2" t="s">
        <v>2</v>
      </c>
      <c r="D19" s="7">
        <f>IF(Data="","",Data-Ref)</f>
        <v>0.0018686410306045786</v>
      </c>
      <c r="E19" s="7">
        <f>IF(Data="","",Data-Ref)</f>
        <v>-0.013010355040897537</v>
      </c>
      <c r="F19" s="7">
        <f>IF(Data="","",Data-Ref)</f>
        <v>-0.0021355767478965504</v>
      </c>
      <c r="G19" s="7">
        <f>IF(Data="","",Data-Ref)</f>
      </c>
      <c r="H19" s="7">
        <f>IF(Data="","",Data-Ref)</f>
        <v>-0.0014281789381982435</v>
      </c>
      <c r="I19" s="7">
        <f>IF(Data="","",Data-Ref)</f>
      </c>
      <c r="J19" s="7">
        <f>IF(Data="","",Data-Ref)</f>
        <v>-0.0014281789381982435</v>
      </c>
      <c r="K19" s="7">
        <f>IF(Data="","",Data-Ref)</f>
      </c>
    </row>
    <row r="20" spans="1:11" ht="12.75">
      <c r="A20" s="1"/>
      <c r="B20" s="2" t="s">
        <v>3</v>
      </c>
      <c r="D20" s="7">
        <f>IF(Data="","",Data-Ref)</f>
        <v>-0.002451001629160121</v>
      </c>
      <c r="E20" s="7">
        <f>IF(Data="","",Data-Ref)</f>
        <v>-0.0033969550757100286</v>
      </c>
      <c r="F20" s="7">
        <f>IF(Data="","",Data-Ref)</f>
        <v>-0.0017754677302401767</v>
      </c>
      <c r="G20" s="7">
        <f>IF(Data="","",Data-Ref)</f>
      </c>
      <c r="H20" s="7">
        <f>IF(Data="","",Data-Ref)</f>
        <v>-0.00018251436100991114</v>
      </c>
      <c r="I20" s="7">
        <f>IF(Data="","",Data-Ref)</f>
      </c>
      <c r="J20" s="7">
        <f>IF(Data="","",Data-Ref)</f>
        <v>-0.00018251436100991114</v>
      </c>
      <c r="K20" s="7">
        <f>IF(Data="","",Data-Ref)</f>
      </c>
    </row>
    <row r="21" spans="1:11" ht="12.75">
      <c r="A21" s="1">
        <v>7</v>
      </c>
      <c r="B21" s="2" t="s">
        <v>1</v>
      </c>
      <c r="D21" s="7">
        <f>IF(Data="","",Data-Ref)</f>
        <v>-0.008432144971500577</v>
      </c>
      <c r="E21" s="7">
        <f>IF(Data="","",Data-Ref)</f>
        <v>-0.0019237246062004942</v>
      </c>
      <c r="F21" s="7">
        <f>IF(Data="","",Data-Ref)</f>
        <v>-0.001436920219099136</v>
      </c>
      <c r="G21" s="7">
        <f>IF(Data="","",Data-Ref)</f>
        <v>0.005627197388299976</v>
      </c>
      <c r="H21" s="7">
        <f>IF(Data="","",Data-Ref)</f>
        <v>-0.006618369999799256</v>
      </c>
      <c r="I21" s="7">
        <f>IF(Data="","",Data-Ref)</f>
        <v>-0.002442809937598156</v>
      </c>
      <c r="J21" s="7">
        <f>IF(Data="","",Data-Ref)</f>
        <v>-0.006618369999799256</v>
      </c>
      <c r="K21" s="7">
        <f>IF(Data="","",Data-Ref)</f>
        <v>-0.0008678601336029601</v>
      </c>
    </row>
    <row r="22" spans="1:11" ht="12.75">
      <c r="A22" s="1"/>
      <c r="B22" s="2" t="s">
        <v>2</v>
      </c>
      <c r="D22" s="7">
        <f>IF(Data="","",Data-Ref)</f>
        <v>0.0014392386026997883</v>
      </c>
      <c r="E22" s="7">
        <f>IF(Data="","",Data-Ref)</f>
        <v>0.0016034622743958948</v>
      </c>
      <c r="F22" s="7">
        <f>IF(Data="","",Data-Ref)</f>
        <v>0.005020988942597171</v>
      </c>
      <c r="G22" s="7">
        <f>IF(Data="","",Data-Ref)</f>
        <v>0.0018526232162940914</v>
      </c>
      <c r="H22" s="7">
        <f>IF(Data="","",Data-Ref)</f>
        <v>0.006496086542497892</v>
      </c>
      <c r="I22" s="7">
        <f>IF(Data="","",Data-Ref)</f>
        <v>0.00042902462959659715</v>
      </c>
      <c r="J22" s="7">
        <f>IF(Data="","",Data-Ref)</f>
        <v>0.006496086542497892</v>
      </c>
      <c r="K22" s="7">
        <f>IF(Data="","",Data-Ref)</f>
        <v>0.002751619976898212</v>
      </c>
    </row>
    <row r="23" spans="1:11" ht="12.75">
      <c r="A23" s="1"/>
      <c r="B23" s="2" t="s">
        <v>3</v>
      </c>
      <c r="D23" s="7">
        <f>IF(Data="","",Data-Ref)</f>
        <v>0.0028190508693413108</v>
      </c>
      <c r="E23" s="7">
        <f>IF(Data="","",Data-Ref)</f>
        <v>0.006438475085079887</v>
      </c>
      <c r="F23" s="7">
        <f>IF(Data="","",Data-Ref)</f>
        <v>0.005383955267181051</v>
      </c>
      <c r="G23" s="7">
        <f>IF(Data="","",Data-Ref)</f>
        <v>0.0031346679466803806</v>
      </c>
      <c r="H23" s="7">
        <f>IF(Data="","",Data-Ref)</f>
        <v>0.006977976329711311</v>
      </c>
      <c r="I23" s="7">
        <f>IF(Data="","",Data-Ref)</f>
        <v>0.0023697409631200372</v>
      </c>
      <c r="J23" s="7">
        <f>IF(Data="","",Data-Ref)</f>
        <v>0.006977976329711311</v>
      </c>
      <c r="K23" s="7">
        <f>IF(Data="","",Data-Ref)</f>
        <v>0.0025305403558313344</v>
      </c>
    </row>
    <row r="24" spans="1:11" ht="12.75">
      <c r="A24" s="1">
        <v>8</v>
      </c>
      <c r="B24" s="2" t="s">
        <v>1</v>
      </c>
      <c r="D24" s="7">
        <f>IF(Data="","",Data-Ref)</f>
        <v>-0.005371567451199155</v>
      </c>
      <c r="E24" s="7">
        <f>IF(Data="","",Data-Ref)</f>
        <v>-0.002516508613396695</v>
      </c>
      <c r="F24" s="7">
        <f>IF(Data="","",Data-Ref)</f>
        <v>-0.00668234189780037</v>
      </c>
      <c r="G24" s="7">
        <f>IF(Data="","",Data-Ref)</f>
        <v>-0.00749903111079675</v>
      </c>
      <c r="H24" s="7">
        <f>IF(Data="","",Data-Ref)</f>
        <v>-0.00904521699649763</v>
      </c>
      <c r="I24" s="7">
        <f>IF(Data="","",Data-Ref)</f>
        <v>-0.004562617885497389</v>
      </c>
      <c r="J24" s="7">
        <f>IF(Data="","",Data-Ref)</f>
        <v>-0.00904521699649763</v>
      </c>
      <c r="K24" s="7">
        <f>IF(Data="","",Data-Ref)</f>
        <v>-0.0015057246519987189</v>
      </c>
    </row>
    <row r="25" spans="1:11" ht="12.75">
      <c r="A25" s="1"/>
      <c r="B25" s="2" t="s">
        <v>2</v>
      </c>
      <c r="D25" s="7">
        <f>IF(Data="","",Data-Ref)</f>
        <v>-0.0016517191454994418</v>
      </c>
      <c r="E25" s="7">
        <f>IF(Data="","",Data-Ref)</f>
        <v>0.0016768332498031668</v>
      </c>
      <c r="F25" s="7">
        <f>IF(Data="","",Data-Ref)</f>
        <v>0.0060824653806008655</v>
      </c>
      <c r="G25" s="7">
        <f>IF(Data="","",Data-Ref)</f>
        <v>0.007373481202002097</v>
      </c>
      <c r="H25" s="7">
        <f>IF(Data="","",Data-Ref)</f>
        <v>0.006651044113702653</v>
      </c>
      <c r="I25" s="7">
        <f>IF(Data="","",Data-Ref)</f>
        <v>0.007839130858201315</v>
      </c>
      <c r="J25" s="7">
        <f>IF(Data="","",Data-Ref)</f>
        <v>0.006651044113702653</v>
      </c>
      <c r="K25" s="7">
        <f>IF(Data="","",Data-Ref)</f>
        <v>0.007127515672500806</v>
      </c>
    </row>
    <row r="26" spans="1:11" ht="12.75">
      <c r="A26" s="1"/>
      <c r="B26" s="2" t="s">
        <v>3</v>
      </c>
      <c r="D26" s="7">
        <f>IF(Data="","",Data-Ref)</f>
        <v>-0.0038819751406107272</v>
      </c>
      <c r="E26" s="7">
        <f>IF(Data="","",Data-Ref)</f>
        <v>0.0002457742420691744</v>
      </c>
      <c r="F26" s="7">
        <f>IF(Data="","",Data-Ref)</f>
        <v>-0.0010656745813708568</v>
      </c>
      <c r="G26" s="7">
        <f>IF(Data="","",Data-Ref)</f>
        <v>0.0023379722760994426</v>
      </c>
      <c r="H26" s="7">
        <f>IF(Data="","",Data-Ref)</f>
        <v>-0.0003366875651202861</v>
      </c>
      <c r="I26" s="7">
        <f>IF(Data="","",Data-Ref)</f>
        <v>0.0020631601459992766</v>
      </c>
      <c r="J26" s="7">
        <f>IF(Data="","",Data-Ref)</f>
        <v>-0.0003366875651202861</v>
      </c>
      <c r="K26" s="7">
        <f>IF(Data="","",Data-Ref)</f>
        <v>0.0018730832393298869</v>
      </c>
    </row>
    <row r="27" spans="1:11" ht="12.75">
      <c r="A27" s="1">
        <v>9</v>
      </c>
      <c r="B27" s="2" t="s">
        <v>1</v>
      </c>
      <c r="D27" s="7">
        <f>IF(Data="","",Data-Ref)</f>
        <v>0.0011896000060005463</v>
      </c>
      <c r="E27" s="7">
        <f>IF(Data="","",Data-Ref)</f>
        <v>0.0021983426468032974</v>
      </c>
      <c r="F27" s="7">
        <f>IF(Data="","",Data-Ref)</f>
        <v>0.0050979403960020875</v>
      </c>
      <c r="G27" s="7">
        <f>IF(Data="","",Data-Ref)</f>
        <v>-0.007838076413797523</v>
      </c>
      <c r="H27" s="7">
        <f>IF(Data="","",Data-Ref)</f>
        <v>0.003459630208400455</v>
      </c>
      <c r="I27" s="7">
        <f>IF(Data="","",Data-Ref)</f>
        <v>-0.004283469996696709</v>
      </c>
      <c r="J27" s="7">
        <f>IF(Data="","",Data-Ref)</f>
        <v>0.003459630208400455</v>
      </c>
      <c r="K27" s="7">
        <f>IF(Data="","",Data-Ref)</f>
        <v>-0.006464480961398067</v>
      </c>
    </row>
    <row r="28" spans="1:11" ht="12.75">
      <c r="A28" s="1"/>
      <c r="B28" s="2" t="s">
        <v>2</v>
      </c>
      <c r="D28" s="7">
        <f>IF(Data="","",Data-Ref)</f>
        <v>-0.011428463662198851</v>
      </c>
      <c r="E28" s="7">
        <f>IF(Data="","",Data-Ref)</f>
        <v>0.00248459287779923</v>
      </c>
      <c r="F28" s="7">
        <f>IF(Data="","",Data-Ref)</f>
        <v>0.0076590909692022535</v>
      </c>
      <c r="G28" s="7">
        <f>IF(Data="","",Data-Ref)</f>
        <v>-0.0037689052468010686</v>
      </c>
      <c r="H28" s="7">
        <f>IF(Data="","",Data-Ref)</f>
        <v>0.0037782989729002736</v>
      </c>
      <c r="I28" s="7">
        <f>IF(Data="","",Data-Ref)</f>
        <v>-0.0028904548176988953</v>
      </c>
      <c r="J28" s="7">
        <f>IF(Data="","",Data-Ref)</f>
        <v>0.0037782989729002736</v>
      </c>
      <c r="K28" s="7">
        <f>IF(Data="","",Data-Ref)</f>
        <v>-0.004043270350297945</v>
      </c>
    </row>
    <row r="29" spans="1:11" ht="12.75">
      <c r="A29" s="1"/>
      <c r="B29" s="2" t="s">
        <v>3</v>
      </c>
      <c r="D29" s="7">
        <f>IF(Data="","",Data-Ref)</f>
        <v>-0.007024738809270126</v>
      </c>
      <c r="E29" s="7">
        <f>IF(Data="","",Data-Ref)</f>
        <v>-0.0037485315293306343</v>
      </c>
      <c r="F29" s="7">
        <f>IF(Data="","",Data-Ref)</f>
        <v>-0.008188974545730865</v>
      </c>
      <c r="G29" s="7">
        <f>IF(Data="","",Data-Ref)</f>
        <v>-0.01141682894676066</v>
      </c>
      <c r="H29" s="7">
        <f>IF(Data="","",Data-Ref)</f>
        <v>-0.011123454186220627</v>
      </c>
      <c r="I29" s="7">
        <f>IF(Data="","",Data-Ref)</f>
        <v>-0.008629338183460789</v>
      </c>
      <c r="J29" s="7">
        <f>IF(Data="","",Data-Ref)</f>
        <v>-0.011123454186220627</v>
      </c>
      <c r="K29" s="7">
        <f>IF(Data="","",Data-Ref)</f>
        <v>-0.01097367811059069</v>
      </c>
    </row>
    <row r="30" spans="1:11" ht="12.75">
      <c r="A30" s="1">
        <v>10</v>
      </c>
      <c r="B30" s="2" t="s">
        <v>1</v>
      </c>
      <c r="D30" s="7">
        <f>IF(Data="","",Data-Ref)</f>
        <v>0.024660175765198744</v>
      </c>
      <c r="E30" s="7">
        <f>IF(Data="","",Data-Ref)</f>
        <v>0.008282272090497145</v>
      </c>
      <c r="F30" s="7">
        <f>IF(Data="","",Data-Ref)</f>
      </c>
      <c r="G30" s="7">
        <f>IF(Data="","",Data-Ref)</f>
        <v>0.008251760012399245</v>
      </c>
      <c r="H30" s="7">
        <f>IF(Data="","",Data-Ref)</f>
      </c>
      <c r="I30" s="7">
        <f>IF(Data="","",Data-Ref)</f>
        <v>0.007242008117501086</v>
      </c>
      <c r="J30" s="7">
        <f>IF(Data="","",Data-Ref)</f>
      </c>
      <c r="K30" s="7">
        <f>IF(Data="","",Data-Ref)</f>
        <v>0.01058458730609857</v>
      </c>
    </row>
    <row r="31" spans="1:11" ht="12.75">
      <c r="A31" s="1"/>
      <c r="B31" s="2" t="s">
        <v>2</v>
      </c>
      <c r="D31" s="7">
        <f>IF(Data="","",Data-Ref)</f>
        <v>-0.001852835707670586</v>
      </c>
      <c r="E31" s="7">
        <f>IF(Data="","",Data-Ref)</f>
        <v>0.005085543797659575</v>
      </c>
      <c r="F31" s="7">
        <f>IF(Data="","",Data-Ref)</f>
      </c>
      <c r="G31" s="7">
        <f>IF(Data="","",Data-Ref)</f>
        <v>0.00299505497669994</v>
      </c>
      <c r="H31" s="7">
        <f>IF(Data="","",Data-Ref)</f>
      </c>
      <c r="I31" s="7">
        <f>IF(Data="","",Data-Ref)</f>
        <v>0.00380556097032958</v>
      </c>
      <c r="J31" s="7">
        <f>IF(Data="","",Data-Ref)</f>
      </c>
      <c r="K31" s="7">
        <f>IF(Data="","",Data-Ref)</f>
        <v>0.0005107290072601245</v>
      </c>
    </row>
    <row r="32" spans="1:11" ht="12.75">
      <c r="A32" s="1"/>
      <c r="B32" s="2" t="s">
        <v>3</v>
      </c>
      <c r="D32" s="7">
        <f>IF(Data="","",Data-Ref)</f>
        <v>-0.0015761157050011576</v>
      </c>
      <c r="E32" s="7">
        <f>IF(Data="","",Data-Ref)</f>
        <v>0.0029627478969000975</v>
      </c>
      <c r="F32" s="7">
        <f>IF(Data="","",Data-Ref)</f>
      </c>
      <c r="G32" s="7">
        <f>IF(Data="","",Data-Ref)</f>
        <v>-0.00284346278000136</v>
      </c>
      <c r="H32" s="7">
        <f>IF(Data="","",Data-Ref)</f>
      </c>
      <c r="I32" s="7">
        <f>IF(Data="","",Data-Ref)</f>
        <v>-0.0012481818874015005</v>
      </c>
      <c r="J32" s="7">
        <f>IF(Data="","",Data-Ref)</f>
      </c>
      <c r="K32" s="7">
        <f>IF(Data="","",Data-Ref)</f>
        <v>-0.0006427255319998437</v>
      </c>
    </row>
    <row r="33" spans="1:11" ht="12.75">
      <c r="A33" s="1">
        <v>11</v>
      </c>
      <c r="B33" s="2" t="s">
        <v>1</v>
      </c>
      <c r="D33" s="7">
        <f>IF(Data="","",Data-Ref)</f>
        <v>0.006825331183598848</v>
      </c>
      <c r="E33" s="7">
        <f>IF(Data="","",Data-Ref)</f>
        <v>2.0439386197779186E-05</v>
      </c>
      <c r="F33" s="7">
        <f>IF(Data="","",Data-Ref)</f>
        <v>0.014990327129403624</v>
      </c>
      <c r="G33" s="7">
        <f>IF(Data="","",Data-Ref)</f>
        <v>0.0014468170734005525</v>
      </c>
      <c r="H33" s="7">
        <f>IF(Data="","",Data-Ref)</f>
        <v>0.016683422650103807</v>
      </c>
      <c r="I33" s="7">
        <f>IF(Data="","",Data-Ref)</f>
        <v>0.0029855509832046323</v>
      </c>
      <c r="J33" s="7">
        <f>IF(Data="","",Data-Ref)</f>
        <v>0.016683422650103807</v>
      </c>
      <c r="K33" s="7">
        <f>IF(Data="","",Data-Ref)</f>
        <v>0.002658146054997701</v>
      </c>
    </row>
    <row r="34" spans="1:11" ht="12.75">
      <c r="A34" s="1"/>
      <c r="B34" s="2" t="s">
        <v>2</v>
      </c>
      <c r="D34" s="7">
        <f>IF(Data="","",Data-Ref)</f>
        <v>0.009663052173401354</v>
      </c>
      <c r="E34" s="7">
        <f>IF(Data="","",Data-Ref)</f>
        <v>0.0035006048055983285</v>
      </c>
      <c r="F34" s="7">
        <f>IF(Data="","",Data-Ref)</f>
        <v>0.0047867997449984045</v>
      </c>
      <c r="G34" s="7">
        <f>IF(Data="","",Data-Ref)</f>
        <v>-0.005238873433100366</v>
      </c>
      <c r="H34" s="7">
        <f>IF(Data="","",Data-Ref)</f>
        <v>0.014959366244898575</v>
      </c>
      <c r="I34" s="7">
        <f>IF(Data="","",Data-Ref)</f>
        <v>-0.001865132722201679</v>
      </c>
      <c r="J34" s="7">
        <f>IF(Data="","",Data-Ref)</f>
        <v>0.014959366244898575</v>
      </c>
      <c r="K34" s="7">
        <f>IF(Data="","",Data-Ref)</f>
        <v>-0.005822331122899982</v>
      </c>
    </row>
    <row r="35" spans="1:11" ht="12.75">
      <c r="A35" s="1"/>
      <c r="B35" s="2" t="s">
        <v>3</v>
      </c>
      <c r="D35" s="7">
        <f>IF(Data="","",Data-Ref)</f>
        <v>0.009499378209300247</v>
      </c>
      <c r="E35" s="7">
        <f>IF(Data="","",Data-Ref)</f>
        <v>0.00474216249230075</v>
      </c>
      <c r="F35" s="7">
        <f>IF(Data="","",Data-Ref)</f>
        <v>0.006841857329199286</v>
      </c>
      <c r="G35" s="7">
        <f>IF(Data="","",Data-Ref)</f>
        <v>-0.000514484318799191</v>
      </c>
      <c r="H35" s="7">
        <f>IF(Data="","",Data-Ref)</f>
        <v>0.014843780962200626</v>
      </c>
      <c r="I35" s="7">
        <f>IF(Data="","",Data-Ref)</f>
        <v>0.004629703517599282</v>
      </c>
      <c r="J35" s="7">
        <f>IF(Data="","",Data-Ref)</f>
        <v>0.014843780962200626</v>
      </c>
      <c r="K35" s="7">
        <f>IF(Data="","",Data-Ref)</f>
        <v>0.005915344689100266</v>
      </c>
    </row>
    <row r="36" spans="1:11" ht="12.75">
      <c r="A36" s="1">
        <v>12</v>
      </c>
      <c r="B36" s="2" t="s">
        <v>1</v>
      </c>
      <c r="D36" s="7">
        <f>IF(Data="","",Data-Ref)</f>
        <v>-0.007174403561101883</v>
      </c>
      <c r="E36" s="7">
        <f>IF(Data="","",Data-Ref)</f>
        <v>-0.004071729769201227</v>
      </c>
      <c r="F36" s="7">
        <f>IF(Data="","",Data-Ref)</f>
      </c>
      <c r="G36" s="7">
        <f>IF(Data="","",Data-Ref)</f>
        <v>0.0007435430771991491</v>
      </c>
      <c r="H36" s="7">
        <f>IF(Data="","",Data-Ref)</f>
      </c>
      <c r="I36" s="7">
        <f>IF(Data="","",Data-Ref)</f>
        <v>-0.0012025225469969314</v>
      </c>
      <c r="J36" s="7">
        <f>IF(Data="","",Data-Ref)</f>
      </c>
      <c r="K36" s="7">
        <f>IF(Data="","",Data-Ref)</f>
        <v>-0.003914799703096605</v>
      </c>
    </row>
    <row r="37" spans="1:11" ht="12.75">
      <c r="A37" s="1"/>
      <c r="B37" s="2" t="s">
        <v>2</v>
      </c>
      <c r="D37" s="7">
        <f>IF(Data="","",Data-Ref)</f>
        <v>0.01021673193409356</v>
      </c>
      <c r="E37" s="7">
        <f>IF(Data="","",Data-Ref)</f>
        <v>0.005519540640399612</v>
      </c>
      <c r="F37" s="7">
        <f>IF(Data="","",Data-Ref)</f>
      </c>
      <c r="G37" s="7">
        <f>IF(Data="","",Data-Ref)</f>
        <v>0.010506161959796145</v>
      </c>
      <c r="H37" s="7">
        <f>IF(Data="","",Data-Ref)</f>
      </c>
      <c r="I37" s="7">
        <f>IF(Data="","",Data-Ref)</f>
        <v>0.005564034023194608</v>
      </c>
      <c r="J37" s="7">
        <f>IF(Data="","",Data-Ref)</f>
      </c>
      <c r="K37" s="7">
        <f>IF(Data="","",Data-Ref)</f>
        <v>0.008232852269799196</v>
      </c>
    </row>
    <row r="38" spans="1:11" ht="12.75">
      <c r="A38" s="1"/>
      <c r="B38" s="2" t="s">
        <v>3</v>
      </c>
      <c r="D38" s="7">
        <f>IF(Data="","",Data-Ref)</f>
        <v>0.0014662809847099112</v>
      </c>
      <c r="E38" s="7">
        <f>IF(Data="","",Data-Ref)</f>
        <v>-0.0028549271287099387</v>
      </c>
      <c r="F38" s="7">
        <f>IF(Data="","",Data-Ref)</f>
      </c>
      <c r="G38" s="7">
        <f>IF(Data="","",Data-Ref)</f>
        <v>0.014047545984369858</v>
      </c>
      <c r="H38" s="7">
        <f>IF(Data="","",Data-Ref)</f>
      </c>
      <c r="I38" s="7">
        <f>IF(Data="","",Data-Ref)</f>
        <v>0.0061727041752899225</v>
      </c>
      <c r="J38" s="7">
        <f>IF(Data="","",Data-Ref)</f>
      </c>
      <c r="K38" s="7">
        <f>IF(Data="","",Data-Ref)</f>
        <v>0.006902407911419939</v>
      </c>
    </row>
    <row r="40" spans="10:11" ht="12.75">
      <c r="J40" t="s">
        <v>21</v>
      </c>
      <c r="K40" s="7">
        <f>AVERAGE(resid0)</f>
        <v>-2.4912321528174247E-16</v>
      </c>
    </row>
    <row r="41" spans="3:11" ht="12.75">
      <c r="C41" s="9" t="s">
        <v>26</v>
      </c>
      <c r="J41" t="s">
        <v>19</v>
      </c>
      <c r="K41" s="8">
        <f>STDEV(resid0)</f>
        <v>0.006906652405711731</v>
      </c>
    </row>
    <row r="42" spans="10:11" ht="12.75">
      <c r="J42" t="s">
        <v>24</v>
      </c>
      <c r="K42" s="7">
        <f>MAX(resid0)</f>
        <v>0.024660175765198744</v>
      </c>
    </row>
    <row r="43" spans="10:11" ht="12.75">
      <c r="J43" t="s">
        <v>25</v>
      </c>
      <c r="K43" s="7">
        <f>MIN(resid0)</f>
        <v>-0.023061918247101687</v>
      </c>
    </row>
  </sheetData>
  <conditionalFormatting sqref="D3:K38 K40:K43">
    <cfRule type="cellIs" priority="1" dxfId="0" operator="between" stopIfTrue="1">
      <formula>-0.007</formula>
      <formula>0.007</formula>
    </cfRule>
    <cfRule type="cellIs" priority="2" dxfId="1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E27" sqref="E27"/>
    </sheetView>
  </sheetViews>
  <sheetFormatPr defaultColWidth="9.140625" defaultRowHeight="12.75"/>
  <cols>
    <col min="3" max="3" width="10.00390625" style="0" customWidth="1"/>
  </cols>
  <sheetData>
    <row r="1" spans="1:11" ht="12.75">
      <c r="A1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t="s">
        <v>4</v>
      </c>
      <c r="B2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14</v>
      </c>
      <c r="K2" s="4" t="s">
        <v>13</v>
      </c>
    </row>
    <row r="3" spans="1:11" ht="12.75">
      <c r="A3" s="1">
        <v>1</v>
      </c>
      <c r="B3" s="2" t="s">
        <v>1</v>
      </c>
      <c r="C3" s="6">
        <f>Ref-Avg1</f>
        <v>5.5808863805850706E-05</v>
      </c>
      <c r="D3" s="6">
        <f>IF(Data="","",Data-Avg1)</f>
        <v>-0.0024403351041968335</v>
      </c>
      <c r="E3" s="6">
        <f>IF(Data="","",Data-Avg1)</f>
        <v>0.002948672645501915</v>
      </c>
      <c r="F3" s="6">
        <f>IF(Data="","",Data-Avg1)</f>
        <v>0.001346549661292329</v>
      </c>
      <c r="G3" s="6">
        <f>IF(Data="","",Data-Avg1)</f>
        <v>0.004541258622296596</v>
      </c>
      <c r="H3" s="6">
        <f>IF(Data="","",Data-Avg1)</f>
        <v>-0.003107059299594539</v>
      </c>
      <c r="I3" s="6">
        <f>IF(Data="","",Data-Avg1)</f>
        <v>-0.00019671035009594107</v>
      </c>
      <c r="J3" s="6">
        <f>IF(Data="","",Data-Avg1)</f>
        <v>-0.003107059299594539</v>
      </c>
      <c r="K3" s="10">
        <f>IF(Data="","",Data-Avg1)</f>
        <v>-4.112573950010301E-05</v>
      </c>
    </row>
    <row r="4" spans="1:11" ht="12.75">
      <c r="A4" s="1"/>
      <c r="B4" s="2" t="s">
        <v>2</v>
      </c>
      <c r="C4" s="7">
        <f>Ref-Avg1</f>
        <v>0.013908224916157508</v>
      </c>
      <c r="D4" s="7">
        <f>IF(Data="","",Data-Avg1)</f>
        <v>0.008940239950156581</v>
      </c>
      <c r="E4" s="7">
        <f>IF(Data="","",Data-Avg1)</f>
        <v>0.014834521260056022</v>
      </c>
      <c r="F4" s="7">
        <f>IF(Data="","",Data-Avg1)</f>
        <v>-0.0005967861837419264</v>
      </c>
      <c r="G4" s="7">
        <f>IF(Data="","",Data-Avg1)</f>
        <v>-0.00262024455314247</v>
      </c>
      <c r="H4" s="7">
        <f>IF(Data="","",Data-Avg1)</f>
        <v>-0.008896236420348203</v>
      </c>
      <c r="I4" s="7">
        <f>IF(Data="","",Data-Avg1)</f>
        <v>-0.00751978921784513</v>
      </c>
      <c r="J4" s="7">
        <f>IF(Data="","",Data-Avg1)</f>
        <v>-0.008896236420348203</v>
      </c>
      <c r="K4" s="11">
        <f>IF(Data="","",Data-Avg1)</f>
        <v>-0.00915369333094418</v>
      </c>
    </row>
    <row r="5" spans="1:11" ht="12.75">
      <c r="A5" s="1"/>
      <c r="B5" s="2" t="s">
        <v>3</v>
      </c>
      <c r="C5" s="7">
        <f>Ref-Avg1</f>
        <v>8.157971354227911E-05</v>
      </c>
      <c r="D5" s="7">
        <f>IF(Data="","",Data-Avg1)</f>
        <v>-0.0015886798330377871</v>
      </c>
      <c r="E5" s="7">
        <f>IF(Data="","",Data-Avg1)</f>
        <v>-0.005852277723117805</v>
      </c>
      <c r="F5" s="7">
        <f>IF(Data="","",Data-Avg1)</f>
        <v>0.005095858042942103</v>
      </c>
      <c r="G5" s="7">
        <f>IF(Data="","",Data-Avg1)</f>
        <v>-0.004226385657127851</v>
      </c>
      <c r="H5" s="7">
        <f>IF(Data="","",Data-Avg1)</f>
        <v>0.003339808768932251</v>
      </c>
      <c r="I5" s="7">
        <f>IF(Data="","",Data-Avg1)</f>
        <v>0.0009293558364522614</v>
      </c>
      <c r="J5" s="7">
        <f>IF(Data="","",Data-Avg1)</f>
        <v>0.003339808768932251</v>
      </c>
      <c r="K5" s="11">
        <f>IF(Data="","",Data-Avg1)</f>
        <v>-0.001119067917517702</v>
      </c>
    </row>
    <row r="6" spans="1:11" ht="12.75">
      <c r="A6" s="1">
        <v>2</v>
      </c>
      <c r="B6" s="2" t="s">
        <v>1</v>
      </c>
      <c r="C6" s="7">
        <f>Ref-Avg1</f>
        <v>-0.0025512800476690245</v>
      </c>
      <c r="D6" s="7">
        <f>IF(Data="","",Data-Avg1)</f>
        <v>-0.00944574659277464</v>
      </c>
      <c r="E6" s="7">
        <f>IF(Data="","",Data-Avg1)</f>
        <v>0.009354257412425682</v>
      </c>
      <c r="F6" s="7">
        <f>IF(Data="","",Data-Avg1)</f>
        <v>0.0024236957356293942</v>
      </c>
      <c r="G6" s="7">
        <f>IF(Data="","",Data-Avg1)</f>
        <v>-0.0036966465440713137</v>
      </c>
      <c r="H6" s="7">
        <f>IF(Data="","",Data-Avg1)</f>
        <v>0.0037017761338233868</v>
      </c>
      <c r="I6" s="7">
        <f>IF(Data="","",Data-Avg1)</f>
        <v>-0.0010297603158733182</v>
      </c>
      <c r="J6" s="7">
        <f>IF(Data="","",Data-Avg1)</f>
        <v>0.0037017761338233868</v>
      </c>
      <c r="K6" s="11">
        <f>IF(Data="","",Data-Avg1)</f>
        <v>-0.0024580719153703967</v>
      </c>
    </row>
    <row r="7" spans="1:11" ht="12.75">
      <c r="A7" s="1"/>
      <c r="B7" s="2" t="s">
        <v>2</v>
      </c>
      <c r="C7" s="7">
        <f>Ref-Avg1</f>
        <v>0.003048534851018303</v>
      </c>
      <c r="D7" s="7">
        <f>IF(Data="","",Data-Avg1)</f>
        <v>-0.003592982942379308</v>
      </c>
      <c r="E7" s="7">
        <f>IF(Data="","",Data-Avg1)</f>
        <v>-0.003767637406880908</v>
      </c>
      <c r="F7" s="7">
        <f>IF(Data="","",Data-Avg1)</f>
        <v>-0.0038922062105797295</v>
      </c>
      <c r="G7" s="7">
        <f>IF(Data="","",Data-Avg1)</f>
        <v>0.002374795715923028</v>
      </c>
      <c r="H7" s="7">
        <f>IF(Data="","",Data-Avg1)</f>
        <v>-0.002653320955182892</v>
      </c>
      <c r="I7" s="7">
        <f>IF(Data="","",Data-Avg1)</f>
        <v>0.005483396613222169</v>
      </c>
      <c r="J7" s="7">
        <f>IF(Data="","",Data-Avg1)</f>
        <v>-0.002653320955182892</v>
      </c>
      <c r="K7" s="11">
        <f>IF(Data="","",Data-Avg1)</f>
        <v>0.005652741290020913</v>
      </c>
    </row>
    <row r="8" spans="1:11" ht="12.75">
      <c r="A8" s="1"/>
      <c r="B8" s="2" t="s">
        <v>3</v>
      </c>
      <c r="C8" s="7">
        <f>Ref-Avg1</f>
        <v>0.0028918942587843333</v>
      </c>
      <c r="D8" s="7">
        <f>IF(Data="","",Data-Avg1)</f>
        <v>-0.001838386150318172</v>
      </c>
      <c r="E8" s="7">
        <f>IF(Data="","",Data-Avg1)</f>
        <v>0.008632434460281502</v>
      </c>
      <c r="F8" s="7">
        <f>IF(Data="","",Data-Avg1)</f>
        <v>-0.001987087117615971</v>
      </c>
      <c r="G8" s="7">
        <f>IF(Data="","",Data-Avg1)</f>
        <v>-0.0034923130572153127</v>
      </c>
      <c r="H8" s="7">
        <f>IF(Data="","",Data-Avg1)</f>
        <v>-0.002343715675216629</v>
      </c>
      <c r="I8" s="7">
        <f>IF(Data="","",Data-Avg1)</f>
        <v>-0.0002089144994172898</v>
      </c>
      <c r="J8" s="7">
        <f>IF(Data="","",Data-Avg1)</f>
        <v>-0.002343715675216629</v>
      </c>
      <c r="K8" s="11">
        <f>IF(Data="","",Data-Avg1)</f>
        <v>0.0006898034559839061</v>
      </c>
    </row>
    <row r="9" spans="1:11" ht="12.75">
      <c r="A9" s="1">
        <v>3</v>
      </c>
      <c r="B9" s="2" t="s">
        <v>1</v>
      </c>
      <c r="C9" s="7">
        <f>Ref-Avg1</f>
        <v>0.0012515385293880854</v>
      </c>
      <c r="D9" s="7">
        <f>IF(Data="","",Data-Avg1)</f>
        <v>-0.0014122326604137925</v>
      </c>
      <c r="E9" s="7">
        <f>IF(Data="","",Data-Avg1)</f>
      </c>
      <c r="F9" s="7">
        <f>IF(Data="","",Data-Avg1)</f>
        <v>-0.005358454072506902</v>
      </c>
      <c r="G9" s="7">
        <f>IF(Data="","",Data-Avg1)</f>
        <v>-0.00017109753891020318</v>
      </c>
      <c r="H9" s="7">
        <f>IF(Data="","",Data-Avg1)</f>
        <v>0.0007912395208933276</v>
      </c>
      <c r="I9" s="7">
        <f>IF(Data="","",Data-Avg1)</f>
        <v>0.002239915489383293</v>
      </c>
      <c r="J9" s="7">
        <f>IF(Data="","",Data-Avg1)</f>
        <v>0.0007912395208933276</v>
      </c>
      <c r="K9" s="11">
        <f>IF(Data="","",Data-Avg1)</f>
        <v>0.0018678512112870749</v>
      </c>
    </row>
    <row r="10" spans="1:11" ht="12.75">
      <c r="A10" s="1"/>
      <c r="B10" s="2" t="s">
        <v>2</v>
      </c>
      <c r="C10" s="7">
        <f>Ref-Avg1</f>
        <v>0.003311436936638046</v>
      </c>
      <c r="D10" s="7">
        <f>IF(Data="","",Data-Avg1)</f>
        <v>-0.0005824242735616991</v>
      </c>
      <c r="E10" s="7">
        <f>IF(Data="","",Data-Avg1)</f>
      </c>
      <c r="F10" s="7">
        <f>IF(Data="","",Data-Avg1)</f>
        <v>-0.0018054772547611009</v>
      </c>
      <c r="G10" s="7">
        <f>IF(Data="","",Data-Avg1)</f>
        <v>-0.0030745912585619095</v>
      </c>
      <c r="H10" s="7">
        <f>IF(Data="","",Data-Avg1)</f>
        <v>-0.0003762748743625366</v>
      </c>
      <c r="I10" s="7">
        <f>IF(Data="","",Data-Avg1)</f>
        <v>-0.000475887232562755</v>
      </c>
      <c r="J10" s="7">
        <f>IF(Data="","",Data-Avg1)</f>
        <v>-0.0003762748743625366</v>
      </c>
      <c r="K10" s="11">
        <f>IF(Data="","",Data-Avg1)</f>
        <v>0.0033794928315380446</v>
      </c>
    </row>
    <row r="11" spans="1:11" ht="12.75">
      <c r="A11" s="1"/>
      <c r="B11" s="2" t="s">
        <v>3</v>
      </c>
      <c r="C11" s="7">
        <f>Ref-Avg1</f>
        <v>0.0032521845867385935</v>
      </c>
      <c r="D11" s="7">
        <f>IF(Data="","",Data-Avg1)</f>
        <v>0.0017256994316383611</v>
      </c>
      <c r="E11" s="7">
        <f>IF(Data="","",Data-Avg1)</f>
      </c>
      <c r="F11" s="7">
        <f>IF(Data="","",Data-Avg1)</f>
        <v>-0.0026279752737607964</v>
      </c>
      <c r="G11" s="7">
        <f>IF(Data="","",Data-Avg1)</f>
        <v>0.005078095186838993</v>
      </c>
      <c r="H11" s="7">
        <f>IF(Data="","",Data-Avg1)</f>
        <v>-0.004756415048163376</v>
      </c>
      <c r="I11" s="7">
        <f>IF(Data="","",Data-Avg1)</f>
        <v>0.0006548334815370538</v>
      </c>
      <c r="J11" s="7">
        <f>IF(Data="","",Data-Avg1)</f>
        <v>-0.004756415048163376</v>
      </c>
      <c r="K11" s="11">
        <f>IF(Data="","",Data-Avg1)</f>
        <v>0.0014299926833380994</v>
      </c>
    </row>
    <row r="12" spans="1:11" ht="12.75">
      <c r="A12" s="1">
        <v>4</v>
      </c>
      <c r="B12" s="2" t="s">
        <v>1</v>
      </c>
      <c r="C12" s="7">
        <f>Ref-Avg1</f>
        <v>-0.0007341101786977333</v>
      </c>
      <c r="D12" s="7">
        <f>IF(Data="","",Data-Avg1)</f>
        <v>0.006793419668795764</v>
      </c>
      <c r="E12" s="7">
        <f>IF(Data="","",Data-Avg1)</f>
        <v>-0.01109374125570639</v>
      </c>
      <c r="F12" s="7">
        <f>IF(Data="","",Data-Avg1)</f>
        <v>-7.69892569962849E-05</v>
      </c>
      <c r="G12" s="7">
        <f>IF(Data="","",Data-Avg1)</f>
      </c>
      <c r="H12" s="7">
        <f>IF(Data="","",Data-Avg1)</f>
        <v>0.0025557105113023226</v>
      </c>
      <c r="I12" s="7">
        <f>IF(Data="","",Data-Avg1)</f>
      </c>
      <c r="J12" s="7">
        <f>IF(Data="","",Data-Avg1)</f>
        <v>0.0025557105113023226</v>
      </c>
      <c r="K12" s="11">
        <f>IF(Data="","",Data-Avg1)</f>
      </c>
    </row>
    <row r="13" spans="1:11" ht="12.75">
      <c r="A13" s="1"/>
      <c r="B13" s="2" t="s">
        <v>2</v>
      </c>
      <c r="C13" s="7">
        <f>Ref-Avg1</f>
        <v>0.004074969009600693</v>
      </c>
      <c r="D13" s="7">
        <f>IF(Data="","",Data-Avg1)</f>
        <v>-0.0027063950335985965</v>
      </c>
      <c r="E13" s="7">
        <f>IF(Data="","",Data-Avg1)</f>
        <v>0.003104622318698347</v>
      </c>
      <c r="F13" s="7">
        <f>IF(Data="","",Data-Avg1)</f>
        <v>0.0003617541328999607</v>
      </c>
      <c r="G13" s="7">
        <f>IF(Data="","",Data-Avg1)</f>
      </c>
      <c r="H13" s="7">
        <f>IF(Data="","",Data-Avg1)</f>
        <v>-0.002417475213800202</v>
      </c>
      <c r="I13" s="7">
        <f>IF(Data="","",Data-Avg1)</f>
      </c>
      <c r="J13" s="7">
        <f>IF(Data="","",Data-Avg1)</f>
        <v>-0.002417475213800202</v>
      </c>
      <c r="K13" s="11">
        <f>IF(Data="","",Data-Avg1)</f>
      </c>
    </row>
    <row r="14" spans="1:11" ht="12.75">
      <c r="A14" s="1"/>
      <c r="B14" s="2" t="s">
        <v>3</v>
      </c>
      <c r="C14" s="7">
        <f>Ref-Avg1</f>
        <v>-0.00178317860567212</v>
      </c>
      <c r="D14" s="7">
        <f>IF(Data="","",Data-Avg1)</f>
        <v>0.003166512237458008</v>
      </c>
      <c r="E14" s="7">
        <f>IF(Data="","",Data-Avg1)</f>
        <v>-0.005978607353132048</v>
      </c>
      <c r="F14" s="7">
        <f>IF(Data="","",Data-Avg1)</f>
        <v>0.001666605978808633</v>
      </c>
      <c r="G14" s="7">
        <f>IF(Data="","",Data-Avg1)</f>
      </c>
      <c r="H14" s="7">
        <f>IF(Data="","",Data-Avg1)</f>
        <v>0.0014643338712687637</v>
      </c>
      <c r="I14" s="7">
        <f>IF(Data="","",Data-Avg1)</f>
      </c>
      <c r="J14" s="7">
        <f>IF(Data="","",Data-Avg1)</f>
        <v>0.0014643338712687637</v>
      </c>
      <c r="K14" s="11">
        <f>IF(Data="","",Data-Avg1)</f>
      </c>
    </row>
    <row r="15" spans="1:11" ht="12.75">
      <c r="A15" s="1">
        <v>5</v>
      </c>
      <c r="B15" s="2" t="s">
        <v>1</v>
      </c>
      <c r="C15" s="7">
        <f>Ref-Avg1</f>
        <v>0.0022477678969892168</v>
      </c>
      <c r="D15" s="7">
        <f>IF(Data="","",Data-Avg1)</f>
        <v>-0.004097443213908036</v>
      </c>
      <c r="E15" s="7">
        <f>IF(Data="","",Data-Avg1)</f>
      </c>
      <c r="F15" s="7">
        <f>IF(Data="","",Data-Avg1)</f>
        <v>-0.0037896775583163844</v>
      </c>
      <c r="G15" s="7">
        <f>IF(Data="","",Data-Avg1)</f>
        <v>-0.00040188932351270523</v>
      </c>
      <c r="H15" s="7">
        <f>IF(Data="","",Data-Avg1)</f>
        <v>0.0013208383691818426</v>
      </c>
      <c r="I15" s="7">
        <f>IF(Data="","",Data-Avg1)</f>
        <v>0.002254251685187114</v>
      </c>
      <c r="J15" s="7">
        <f>IF(Data="","",Data-Avg1)</f>
        <v>0.0013208383691818426</v>
      </c>
      <c r="K15" s="11">
        <f>IF(Data="","",Data-Avg1)</f>
        <v>0.001145313775182899</v>
      </c>
    </row>
    <row r="16" spans="1:11" ht="12.75">
      <c r="A16" s="1"/>
      <c r="B16" s="2" t="s">
        <v>2</v>
      </c>
      <c r="C16" s="7">
        <f>Ref-Avg1</f>
        <v>-0.008843932049284575</v>
      </c>
      <c r="D16" s="7">
        <f>IF(Data="","",Data-Avg1)</f>
        <v>0.005186150737916506</v>
      </c>
      <c r="E16" s="7">
        <f>IF(Data="","",Data-Avg1)</f>
      </c>
      <c r="F16" s="7">
        <f>IF(Data="","",Data-Avg1)</f>
        <v>1.8180890716479325E-05</v>
      </c>
      <c r="G16" s="7">
        <f>IF(Data="","",Data-Avg1)</f>
        <v>0.0010247620754135767</v>
      </c>
      <c r="H16" s="7">
        <f>IF(Data="","",Data-Avg1)</f>
        <v>-0.0006140758077854969</v>
      </c>
      <c r="I16" s="7">
        <f>IF(Data="","",Data-Avg1)</f>
        <v>0.0010543815502153109</v>
      </c>
      <c r="J16" s="7">
        <f>IF(Data="","",Data-Avg1)</f>
        <v>-0.0006140758077854969</v>
      </c>
      <c r="K16" s="11">
        <f>IF(Data="","",Data-Avg1)</f>
        <v>0.002788608410615012</v>
      </c>
    </row>
    <row r="17" spans="1:11" ht="12.75">
      <c r="A17" s="1"/>
      <c r="B17" s="2" t="s">
        <v>3</v>
      </c>
      <c r="C17" s="7">
        <f>Ref-Avg1</f>
        <v>-0.00019724706314150353</v>
      </c>
      <c r="D17" s="7">
        <f>IF(Data="","",Data-Avg1)</f>
        <v>0.003929208425059727</v>
      </c>
      <c r="E17" s="7">
        <f>IF(Data="","",Data-Avg1)</f>
      </c>
      <c r="F17" s="7">
        <f>IF(Data="","",Data-Avg1)</f>
        <v>0.0009021355208602699</v>
      </c>
      <c r="G17" s="7">
        <f>IF(Data="","",Data-Avg1)</f>
        <v>0.003923604861959973</v>
      </c>
      <c r="H17" s="7">
        <f>IF(Data="","",Data-Avg1)</f>
        <v>-0.003637880206039057</v>
      </c>
      <c r="I17" s="7">
        <f>IF(Data="","",Data-Avg1)</f>
        <v>-0.0007046520537414835</v>
      </c>
      <c r="J17" s="7">
        <f>IF(Data="","",Data-Avg1)</f>
        <v>-0.003637880206039057</v>
      </c>
      <c r="K17" s="11">
        <f>IF(Data="","",Data-Avg1)</f>
        <v>-0.0005772892789401851</v>
      </c>
    </row>
    <row r="18" spans="1:11" ht="12.75">
      <c r="A18" s="1">
        <v>6</v>
      </c>
      <c r="B18" s="2" t="s">
        <v>1</v>
      </c>
      <c r="C18" s="7">
        <f>Ref-Avg1</f>
        <v>0.0054069477043725556</v>
      </c>
      <c r="D18" s="7">
        <f>IF(Data="","",Data-Avg1)</f>
        <v>0.004582019699569173</v>
      </c>
      <c r="E18" s="7">
        <f>IF(Data="","",Data-Avg1)</f>
        <v>-0.0010209135952266024</v>
      </c>
      <c r="F18" s="7">
        <f>IF(Data="","",Data-Avg1)</f>
        <v>-0.0008374571494300653</v>
      </c>
      <c r="G18" s="7">
        <f>IF(Data="","",Data-Avg1)</f>
      </c>
      <c r="H18" s="7">
        <f>IF(Data="","",Data-Avg1)</f>
        <v>-0.004065298329621214</v>
      </c>
      <c r="I18" s="7">
        <f>IF(Data="","",Data-Avg1)</f>
      </c>
      <c r="J18" s="7">
        <f>IF(Data="","",Data-Avg1)</f>
        <v>-0.004065298329621214</v>
      </c>
      <c r="K18" s="11">
        <f>IF(Data="","",Data-Avg1)</f>
      </c>
    </row>
    <row r="19" spans="1:11" ht="12.75">
      <c r="A19" s="1"/>
      <c r="B19" s="2" t="s">
        <v>2</v>
      </c>
      <c r="C19" s="7">
        <f>Ref-Avg1</f>
        <v>0.002688941439103587</v>
      </c>
      <c r="D19" s="7">
        <f>IF(Data="","",Data-Avg1)</f>
        <v>0.004557582469708166</v>
      </c>
      <c r="E19" s="7">
        <f>IF(Data="","",Data-Avg1)</f>
        <v>-0.01032141360179395</v>
      </c>
      <c r="F19" s="7">
        <f>IF(Data="","",Data-Avg1)</f>
        <v>0.0005533646912070367</v>
      </c>
      <c r="G19" s="7">
        <f>IF(Data="","",Data-Avg1)</f>
      </c>
      <c r="H19" s="7">
        <f>IF(Data="","",Data-Avg1)</f>
        <v>0.0012607625009053436</v>
      </c>
      <c r="I19" s="7">
        <f>IF(Data="","",Data-Avg1)</f>
      </c>
      <c r="J19" s="7">
        <f>IF(Data="","",Data-Avg1)</f>
        <v>0.0012607625009053436</v>
      </c>
      <c r="K19" s="11">
        <f>IF(Data="","",Data-Avg1)</f>
      </c>
    </row>
    <row r="20" spans="1:11" ht="12.75">
      <c r="A20" s="1"/>
      <c r="B20" s="2" t="s">
        <v>3</v>
      </c>
      <c r="C20" s="7">
        <f>Ref-Avg1</f>
        <v>0.0013314088595213214</v>
      </c>
      <c r="D20" s="7">
        <f>IF(Data="","",Data-Avg1)</f>
        <v>-0.0011195927696387997</v>
      </c>
      <c r="E20" s="7">
        <f>IF(Data="","",Data-Avg1)</f>
        <v>-0.0020655462161887073</v>
      </c>
      <c r="F20" s="7">
        <f>IF(Data="","",Data-Avg1)</f>
        <v>-0.0004440588707188553</v>
      </c>
      <c r="G20" s="7">
        <f>IF(Data="","",Data-Avg1)</f>
      </c>
      <c r="H20" s="7">
        <f>IF(Data="","",Data-Avg1)</f>
        <v>0.0011488944985114102</v>
      </c>
      <c r="I20" s="7">
        <f>IF(Data="","",Data-Avg1)</f>
      </c>
      <c r="J20" s="7">
        <f>IF(Data="","",Data-Avg1)</f>
        <v>0.0011488944985114102</v>
      </c>
      <c r="K20" s="11">
        <f>IF(Data="","",Data-Avg1)</f>
      </c>
    </row>
    <row r="21" spans="1:11" ht="12.75">
      <c r="A21" s="1">
        <v>7</v>
      </c>
      <c r="B21" s="2" t="s">
        <v>1</v>
      </c>
      <c r="C21" s="7">
        <f>Ref-Avg1</f>
        <v>0.002523666942146008</v>
      </c>
      <c r="D21" s="7">
        <f>IF(Data="","",Data-Avg1)</f>
        <v>-0.005908478029354569</v>
      </c>
      <c r="E21" s="7">
        <f>IF(Data="","",Data-Avg1)</f>
        <v>0.0005999423359455136</v>
      </c>
      <c r="F21" s="7">
        <f>IF(Data="","",Data-Avg1)</f>
        <v>0.001086746723046872</v>
      </c>
      <c r="G21" s="7">
        <f>IF(Data="","",Data-Avg1)</f>
        <v>0.008150864330445984</v>
      </c>
      <c r="H21" s="7">
        <f>IF(Data="","",Data-Avg1)</f>
        <v>-0.004094703057653248</v>
      </c>
      <c r="I21" s="7">
        <f>IF(Data="","",Data-Avg1)</f>
        <v>8.085700454785183E-05</v>
      </c>
      <c r="J21" s="7">
        <f>IF(Data="","",Data-Avg1)</f>
        <v>-0.004094703057653248</v>
      </c>
      <c r="K21" s="11">
        <f>IF(Data="","",Data-Avg1)</f>
        <v>0.0016558068085430477</v>
      </c>
    </row>
    <row r="22" spans="1:11" ht="12.75">
      <c r="A22" s="1"/>
      <c r="B22" s="2" t="s">
        <v>2</v>
      </c>
      <c r="C22" s="7">
        <f>Ref-Avg1</f>
        <v>-0.0028987923030570073</v>
      </c>
      <c r="D22" s="7">
        <f>IF(Data="","",Data-Avg1)</f>
        <v>-0.001459553700357219</v>
      </c>
      <c r="E22" s="7">
        <f>IF(Data="","",Data-Avg1)</f>
        <v>-0.0012953300286611125</v>
      </c>
      <c r="F22" s="7">
        <f>IF(Data="","",Data-Avg1)</f>
        <v>0.0021221966395401637</v>
      </c>
      <c r="G22" s="7">
        <f>IF(Data="","",Data-Avg1)</f>
        <v>-0.0010461690867629159</v>
      </c>
      <c r="H22" s="7">
        <f>IF(Data="","",Data-Avg1)</f>
        <v>0.0035972942394408847</v>
      </c>
      <c r="I22" s="7">
        <f>IF(Data="","",Data-Avg1)</f>
        <v>-0.00246976767346041</v>
      </c>
      <c r="J22" s="7">
        <f>IF(Data="","",Data-Avg1)</f>
        <v>0.0035972942394408847</v>
      </c>
      <c r="K22" s="11">
        <f>IF(Data="","",Data-Avg1)</f>
        <v>-0.00014717232615879539</v>
      </c>
    </row>
    <row r="23" spans="1:11" ht="12.75">
      <c r="A23" s="1"/>
      <c r="B23" s="2" t="s">
        <v>3</v>
      </c>
      <c r="C23" s="7">
        <f>Ref-Avg1</f>
        <v>-0.004070264794073353</v>
      </c>
      <c r="D23" s="7">
        <f>IF(Data="","",Data-Avg1)</f>
        <v>-0.001251213924732042</v>
      </c>
      <c r="E23" s="7">
        <f>IF(Data="","",Data-Avg1)</f>
        <v>0.002368210291006534</v>
      </c>
      <c r="F23" s="7">
        <f>IF(Data="","",Data-Avg1)</f>
        <v>0.0013136904731076982</v>
      </c>
      <c r="G23" s="7">
        <f>IF(Data="","",Data-Avg1)</f>
        <v>-0.0009355968473929721</v>
      </c>
      <c r="H23" s="7">
        <f>IF(Data="","",Data-Avg1)</f>
        <v>0.002907711535637958</v>
      </c>
      <c r="I23" s="7">
        <f>IF(Data="","",Data-Avg1)</f>
        <v>-0.0017005238309533155</v>
      </c>
      <c r="J23" s="7">
        <f>IF(Data="","",Data-Avg1)</f>
        <v>0.002907711535637958</v>
      </c>
      <c r="K23" s="11">
        <f>IF(Data="","",Data-Avg1)</f>
        <v>-0.0015397244382420183</v>
      </c>
    </row>
    <row r="24" spans="1:11" ht="12.75">
      <c r="A24" s="1">
        <v>8</v>
      </c>
      <c r="B24" s="2" t="s">
        <v>1</v>
      </c>
      <c r="C24" s="7">
        <f>Ref-Avg1</f>
        <v>0.005136469511512587</v>
      </c>
      <c r="D24" s="7">
        <f>IF(Data="","",Data-Avg1)</f>
        <v>-0.00023509793968656822</v>
      </c>
      <c r="E24" s="7">
        <f>IF(Data="","",Data-Avg1)</f>
        <v>0.0026199608981158917</v>
      </c>
      <c r="F24" s="7">
        <f>IF(Data="","",Data-Avg1)</f>
        <v>-0.0015458723862877832</v>
      </c>
      <c r="G24" s="7">
        <f>IF(Data="","",Data-Avg1)</f>
        <v>-0.002362561599284163</v>
      </c>
      <c r="H24" s="7">
        <f>IF(Data="","",Data-Avg1)</f>
        <v>-0.003908747484985042</v>
      </c>
      <c r="I24" s="7">
        <f>IF(Data="","",Data-Avg1)</f>
        <v>0.0005738516260151982</v>
      </c>
      <c r="J24" s="7">
        <f>IF(Data="","",Data-Avg1)</f>
        <v>-0.003908747484985042</v>
      </c>
      <c r="K24" s="11">
        <f>IF(Data="","",Data-Avg1)</f>
        <v>0.003630744859513868</v>
      </c>
    </row>
    <row r="25" spans="1:11" ht="12.75">
      <c r="A25" s="1"/>
      <c r="B25" s="2" t="s">
        <v>2</v>
      </c>
      <c r="C25" s="7">
        <f>Ref-Avg1</f>
        <v>-0.004638866160561861</v>
      </c>
      <c r="D25" s="7">
        <f>IF(Data="","",Data-Avg1)</f>
        <v>-0.006290585306061303</v>
      </c>
      <c r="E25" s="7">
        <f>IF(Data="","",Data-Avg1)</f>
        <v>-0.002962032910758694</v>
      </c>
      <c r="F25" s="7">
        <f>IF(Data="","",Data-Avg1)</f>
        <v>0.0014435992200390046</v>
      </c>
      <c r="G25" s="7">
        <f>IF(Data="","",Data-Avg1)</f>
        <v>0.002734615041440236</v>
      </c>
      <c r="H25" s="7">
        <f>IF(Data="","",Data-Avg1)</f>
        <v>0.0020121779531407924</v>
      </c>
      <c r="I25" s="7">
        <f>IF(Data="","",Data-Avg1)</f>
        <v>0.0032002646976394544</v>
      </c>
      <c r="J25" s="7">
        <f>IF(Data="","",Data-Avg1)</f>
        <v>0.0020121779531407924</v>
      </c>
      <c r="K25" s="11">
        <f>IF(Data="","",Data-Avg1)</f>
        <v>0.002488649511938945</v>
      </c>
    </row>
    <row r="26" spans="1:11" ht="12.75">
      <c r="A26" s="1"/>
      <c r="B26" s="2" t="s">
        <v>3</v>
      </c>
      <c r="C26" s="7">
        <f>Ref-Avg1</f>
        <v>-9.988500569679815E-05</v>
      </c>
      <c r="D26" s="7">
        <f>IF(Data="","",Data-Avg1)</f>
        <v>-0.003981860146307525</v>
      </c>
      <c r="E26" s="7">
        <f>IF(Data="","",Data-Avg1)</f>
        <v>0.00014588923637237627</v>
      </c>
      <c r="F26" s="7">
        <f>IF(Data="","",Data-Avg1)</f>
        <v>-0.001165559587067655</v>
      </c>
      <c r="G26" s="7">
        <f>IF(Data="","",Data-Avg1)</f>
        <v>0.0022380872704026444</v>
      </c>
      <c r="H26" s="7">
        <f>IF(Data="","",Data-Avg1)</f>
        <v>-0.0004365725708170842</v>
      </c>
      <c r="I26" s="7">
        <f>IF(Data="","",Data-Avg1)</f>
        <v>0.0019632751403024784</v>
      </c>
      <c r="J26" s="7">
        <f>IF(Data="","",Data-Avg1)</f>
        <v>-0.0004365725708170842</v>
      </c>
      <c r="K26" s="11">
        <f>IF(Data="","",Data-Avg1)</f>
        <v>0.0017731982336330887</v>
      </c>
    </row>
    <row r="27" spans="1:11" ht="12.75">
      <c r="A27" s="1">
        <v>9</v>
      </c>
      <c r="B27" s="2" t="s">
        <v>1</v>
      </c>
      <c r="C27" s="7">
        <f>Ref-Avg1</f>
        <v>0.0003534315451432235</v>
      </c>
      <c r="D27" s="7">
        <f>IF(Data="","",Data-Avg1)</f>
        <v>0.0015430315511437698</v>
      </c>
      <c r="E27" s="7">
        <f>IF(Data="","",Data-Avg1)</f>
        <v>0.002551774191946521</v>
      </c>
      <c r="F27" s="7">
        <f>IF(Data="","",Data-Avg1)</f>
        <v>0.005451371941145311</v>
      </c>
      <c r="G27" s="7">
        <f>IF(Data="","",Data-Avg1)</f>
        <v>-0.0074846448686543</v>
      </c>
      <c r="H27" s="7">
        <f>IF(Data="","",Data-Avg1)</f>
        <v>0.0038130617535436784</v>
      </c>
      <c r="I27" s="7">
        <f>IF(Data="","",Data-Avg1)</f>
        <v>-0.003930038451553486</v>
      </c>
      <c r="J27" s="7">
        <f>IF(Data="","",Data-Avg1)</f>
        <v>0.0038130617535436784</v>
      </c>
      <c r="K27" s="11">
        <f>IF(Data="","",Data-Avg1)</f>
        <v>-0.0061110494162548434</v>
      </c>
    </row>
    <row r="28" spans="1:11" ht="12.75">
      <c r="A28" s="1"/>
      <c r="B28" s="2" t="s">
        <v>2</v>
      </c>
      <c r="C28" s="7">
        <f>Ref-Avg1</f>
        <v>0.0004923124760196629</v>
      </c>
      <c r="D28" s="7">
        <f>IF(Data="","",Data-Avg1)</f>
        <v>-0.010936151186179188</v>
      </c>
      <c r="E28" s="7">
        <f>IF(Data="","",Data-Avg1)</f>
        <v>0.0029769053538188928</v>
      </c>
      <c r="F28" s="7">
        <f>IF(Data="","",Data-Avg1)</f>
        <v>0.008151403445221916</v>
      </c>
      <c r="G28" s="7">
        <f>IF(Data="","",Data-Avg1)</f>
        <v>-0.0032765927707814058</v>
      </c>
      <c r="H28" s="7">
        <f>IF(Data="","",Data-Avg1)</f>
        <v>0.0042706114489199365</v>
      </c>
      <c r="I28" s="7">
        <f>IF(Data="","",Data-Avg1)</f>
        <v>-0.0023981423416792325</v>
      </c>
      <c r="J28" s="7">
        <f>IF(Data="","",Data-Avg1)</f>
        <v>0.0042706114489199365</v>
      </c>
      <c r="K28" s="11">
        <f>IF(Data="","",Data-Avg1)</f>
        <v>-0.003550957874278282</v>
      </c>
    </row>
    <row r="29" spans="1:11" ht="12.75">
      <c r="A29" s="1"/>
      <c r="B29" s="2" t="s">
        <v>3</v>
      </c>
      <c r="C29" s="7">
        <f>Ref-Avg1</f>
        <v>0.008025444277509841</v>
      </c>
      <c r="D29" s="7">
        <f>IF(Data="","",Data-Avg1)</f>
        <v>0.0010007054682397154</v>
      </c>
      <c r="E29" s="7">
        <f>IF(Data="","",Data-Avg1)</f>
        <v>0.004276912748179207</v>
      </c>
      <c r="F29" s="7">
        <f>IF(Data="","",Data-Avg1)</f>
        <v>-0.0001635302682210238</v>
      </c>
      <c r="G29" s="7">
        <f>IF(Data="","",Data-Avg1)</f>
        <v>-0.0033913846692508187</v>
      </c>
      <c r="H29" s="7">
        <f>IF(Data="","",Data-Avg1)</f>
        <v>-0.003098009908710786</v>
      </c>
      <c r="I29" s="7">
        <f>IF(Data="","",Data-Avg1)</f>
        <v>-0.0006038939059509474</v>
      </c>
      <c r="J29" s="7">
        <f>IF(Data="","",Data-Avg1)</f>
        <v>-0.003098009908710786</v>
      </c>
      <c r="K29" s="11">
        <f>IF(Data="","",Data-Avg1)</f>
        <v>-0.002948233833080849</v>
      </c>
    </row>
    <row r="30" spans="1:11" ht="12.75">
      <c r="A30" s="1">
        <v>10</v>
      </c>
      <c r="B30" s="2" t="s">
        <v>1</v>
      </c>
      <c r="C30" s="7">
        <f>Ref-Avg1</f>
        <v>-0.009836800548612246</v>
      </c>
      <c r="D30" s="7">
        <f>IF(Data="","",Data-Avg1)</f>
        <v>0.014823375216586498</v>
      </c>
      <c r="E30" s="7">
        <f>IF(Data="","",Data-Avg1)</f>
        <v>-0.0015545284581151009</v>
      </c>
      <c r="F30" s="7">
        <f>IF(Data="","",Data-Avg1)</f>
      </c>
      <c r="G30" s="7">
        <f>IF(Data="","",Data-Avg1)</f>
        <v>-0.0015850405362130005</v>
      </c>
      <c r="H30" s="7">
        <f>IF(Data="","",Data-Avg1)</f>
      </c>
      <c r="I30" s="7">
        <f>IF(Data="","",Data-Avg1)</f>
        <v>-0.002594792431111159</v>
      </c>
      <c r="J30" s="7">
        <f>IF(Data="","",Data-Avg1)</f>
      </c>
      <c r="K30" s="11">
        <f>IF(Data="","",Data-Avg1)</f>
        <v>0.000747786757486324</v>
      </c>
    </row>
    <row r="31" spans="1:11" ht="12.75">
      <c r="A31" s="1"/>
      <c r="B31" s="2" t="s">
        <v>2</v>
      </c>
      <c r="C31" s="7">
        <f>Ref-Avg1</f>
        <v>-0.001757342174045995</v>
      </c>
      <c r="D31" s="7">
        <f>IF(Data="","",Data-Avg1)</f>
        <v>-0.003610177881716581</v>
      </c>
      <c r="E31" s="7">
        <f>IF(Data="","",Data-Avg1)</f>
        <v>0.0033282016236135803</v>
      </c>
      <c r="F31" s="7">
        <f>IF(Data="","",Data-Avg1)</f>
      </c>
      <c r="G31" s="7">
        <f>IF(Data="","",Data-Avg1)</f>
        <v>0.0012377128026539452</v>
      </c>
      <c r="H31" s="7">
        <f>IF(Data="","",Data-Avg1)</f>
      </c>
      <c r="I31" s="7">
        <f>IF(Data="","",Data-Avg1)</f>
        <v>0.002048218796283585</v>
      </c>
      <c r="J31" s="7">
        <f>IF(Data="","",Data-Avg1)</f>
      </c>
      <c r="K31" s="11">
        <f>IF(Data="","",Data-Avg1)</f>
        <v>-0.0012466131667858704</v>
      </c>
    </row>
    <row r="32" spans="1:11" ht="12.75">
      <c r="A32" s="1"/>
      <c r="B32" s="2" t="s">
        <v>3</v>
      </c>
      <c r="C32" s="7">
        <f>Ref-Avg1</f>
        <v>0.0005579563345836647</v>
      </c>
      <c r="D32" s="7">
        <f>IF(Data="","",Data-Avg1)</f>
        <v>-0.001018159370417493</v>
      </c>
      <c r="E32" s="7">
        <f>IF(Data="","",Data-Avg1)</f>
        <v>0.003520704231483762</v>
      </c>
      <c r="F32" s="7">
        <f>IF(Data="","",Data-Avg1)</f>
      </c>
      <c r="G32" s="7">
        <f>IF(Data="","",Data-Avg1)</f>
        <v>-0.0022855064454176954</v>
      </c>
      <c r="H32" s="7">
        <f>IF(Data="","",Data-Avg1)</f>
      </c>
      <c r="I32" s="7">
        <f>IF(Data="","",Data-Avg1)</f>
        <v>-0.0006902255528178358</v>
      </c>
      <c r="J32" s="7">
        <f>IF(Data="","",Data-Avg1)</f>
      </c>
      <c r="K32" s="11">
        <f>IF(Data="","",Data-Avg1)</f>
        <v>-8.476919741617905E-05</v>
      </c>
    </row>
    <row r="33" spans="1:11" ht="12.75">
      <c r="A33" s="1">
        <v>11</v>
      </c>
      <c r="B33" s="2" t="s">
        <v>1</v>
      </c>
      <c r="C33" s="7">
        <f>Ref-Avg1</f>
        <v>-0.00692149523455754</v>
      </c>
      <c r="D33" s="7">
        <f>IF(Data="","",Data-Avg1)</f>
        <v>-9.61640509586914E-05</v>
      </c>
      <c r="E33" s="7">
        <f>IF(Data="","",Data-Avg1)</f>
        <v>-0.006901055848359761</v>
      </c>
      <c r="F33" s="7">
        <f>IF(Data="","",Data-Avg1)</f>
        <v>0.008068831894846085</v>
      </c>
      <c r="G33" s="7">
        <f>IF(Data="","",Data-Avg1)</f>
        <v>-0.005474678161156987</v>
      </c>
      <c r="H33" s="7">
        <f>IF(Data="","",Data-Avg1)</f>
        <v>0.009761927415546268</v>
      </c>
      <c r="I33" s="7">
        <f>IF(Data="","",Data-Avg1)</f>
        <v>-0.0039359442513529075</v>
      </c>
      <c r="J33" s="7">
        <f>IF(Data="","",Data-Avg1)</f>
        <v>0.009761927415546268</v>
      </c>
      <c r="K33" s="11">
        <f>IF(Data="","",Data-Avg1)</f>
        <v>-0.004263349179559839</v>
      </c>
    </row>
    <row r="34" spans="1:11" ht="12.75">
      <c r="A34" s="1"/>
      <c r="B34" s="2" t="s">
        <v>2</v>
      </c>
      <c r="C34" s="7">
        <f>Ref-Avg1</f>
        <v>-0.003882539103955196</v>
      </c>
      <c r="D34" s="7">
        <f>IF(Data="","",Data-Avg1)</f>
        <v>0.005780513069446158</v>
      </c>
      <c r="E34" s="7">
        <f>IF(Data="","",Data-Avg1)</f>
        <v>-0.00038193429835686743</v>
      </c>
      <c r="F34" s="7">
        <f>IF(Data="","",Data-Avg1)</f>
        <v>0.0009042606410432086</v>
      </c>
      <c r="G34" s="7">
        <f>IF(Data="","",Data-Avg1)</f>
        <v>-0.009121412537055562</v>
      </c>
      <c r="H34" s="7">
        <f>IF(Data="","",Data-Avg1)</f>
        <v>0.01107682714094338</v>
      </c>
      <c r="I34" s="7">
        <f>IF(Data="","",Data-Avg1)</f>
        <v>-0.005747671826156875</v>
      </c>
      <c r="J34" s="7">
        <f>IF(Data="","",Data-Avg1)</f>
        <v>0.01107682714094338</v>
      </c>
      <c r="K34" s="11">
        <f>IF(Data="","",Data-Avg1)</f>
        <v>-0.009704870226855178</v>
      </c>
    </row>
    <row r="35" spans="1:11" ht="12.75">
      <c r="A35" s="1"/>
      <c r="B35" s="2" t="s">
        <v>3</v>
      </c>
      <c r="C35" s="7">
        <f>Ref-Avg1</f>
        <v>-0.006755724871455371</v>
      </c>
      <c r="D35" s="7">
        <f>IF(Data="","",Data-Avg1)</f>
        <v>0.0027436533378448758</v>
      </c>
      <c r="E35" s="7">
        <f>IF(Data="","",Data-Avg1)</f>
        <v>-0.002013562379154621</v>
      </c>
      <c r="F35" s="7">
        <f>IF(Data="","",Data-Avg1)</f>
        <v>8.613245774391487E-05</v>
      </c>
      <c r="G35" s="7">
        <f>IF(Data="","",Data-Avg1)</f>
        <v>-0.007270209190254562</v>
      </c>
      <c r="H35" s="7">
        <f>IF(Data="","",Data-Avg1)</f>
        <v>0.008088056090745255</v>
      </c>
      <c r="I35" s="7">
        <f>IF(Data="","",Data-Avg1)</f>
        <v>-0.002126021353856089</v>
      </c>
      <c r="J35" s="7">
        <f>IF(Data="","",Data-Avg1)</f>
        <v>0.008088056090745255</v>
      </c>
      <c r="K35" s="11">
        <f>IF(Data="","",Data-Avg1)</f>
        <v>-0.0008403801823551049</v>
      </c>
    </row>
    <row r="36" spans="1:11" ht="12.75">
      <c r="A36" s="1">
        <v>12</v>
      </c>
      <c r="B36" s="2" t="s">
        <v>1</v>
      </c>
      <c r="C36" s="7">
        <f>Ref-Avg1</f>
        <v>0.002603318750537653</v>
      </c>
      <c r="D36" s="7">
        <f>IF(Data="","",Data-Avg1)</f>
        <v>-0.00457108481056423</v>
      </c>
      <c r="E36" s="7">
        <f>IF(Data="","",Data-Avg1)</f>
        <v>-0.0014684110186635735</v>
      </c>
      <c r="F36" s="7">
        <f>IF(Data="","",Data-Avg1)</f>
      </c>
      <c r="G36" s="7">
        <f>IF(Data="","",Data-Avg1)</f>
        <v>0.0033468618277368023</v>
      </c>
      <c r="H36" s="7">
        <f>IF(Data="","",Data-Avg1)</f>
      </c>
      <c r="I36" s="7">
        <f>IF(Data="","",Data-Avg1)</f>
        <v>0.0014007962035407218</v>
      </c>
      <c r="J36" s="7">
        <f>IF(Data="","",Data-Avg1)</f>
      </c>
      <c r="K36" s="11">
        <f>IF(Data="","",Data-Avg1)</f>
        <v>-0.0013114809525589521</v>
      </c>
    </row>
    <row r="37" spans="1:11" ht="12.75">
      <c r="A37" s="1"/>
      <c r="B37" s="2" t="s">
        <v>2</v>
      </c>
      <c r="C37" s="7">
        <f>Ref-Avg1</f>
        <v>-0.006673220137876967</v>
      </c>
      <c r="D37" s="7">
        <f>IF(Data="","",Data-Avg1)</f>
        <v>0.003543511796216592</v>
      </c>
      <c r="E37" s="7">
        <f>IF(Data="","",Data-Avg1)</f>
        <v>-0.0011536794974773557</v>
      </c>
      <c r="F37" s="7">
        <f>IF(Data="","",Data-Avg1)</f>
      </c>
      <c r="G37" s="7">
        <f>IF(Data="","",Data-Avg1)</f>
        <v>0.003832941821919178</v>
      </c>
      <c r="H37" s="7">
        <f>IF(Data="","",Data-Avg1)</f>
      </c>
      <c r="I37" s="7">
        <f>IF(Data="","",Data-Avg1)</f>
        <v>-0.001109186114682359</v>
      </c>
      <c r="J37" s="7">
        <f>IF(Data="","",Data-Avg1)</f>
      </c>
      <c r="K37" s="11">
        <f>IF(Data="","",Data-Avg1)</f>
        <v>0.0015596321319222284</v>
      </c>
    </row>
    <row r="38" spans="1:11" ht="12.75">
      <c r="A38" s="1"/>
      <c r="B38" s="2" t="s">
        <v>3</v>
      </c>
      <c r="C38" s="12">
        <f>Ref-Avg1</f>
        <v>-0.004289001987846763</v>
      </c>
      <c r="D38" s="12">
        <f>IF(Data="","",Data-Avg1)</f>
        <v>-0.002822721003136852</v>
      </c>
      <c r="E38" s="12">
        <f>IF(Data="","",Data-Avg1)</f>
        <v>-0.007143929116556702</v>
      </c>
      <c r="F38" s="12">
        <f>IF(Data="","",Data-Avg1)</f>
      </c>
      <c r="G38" s="12">
        <f>IF(Data="","",Data-Avg1)</f>
        <v>0.009758543996523095</v>
      </c>
      <c r="H38" s="12">
        <f>IF(Data="","",Data-Avg1)</f>
      </c>
      <c r="I38" s="12">
        <f>IF(Data="","",Data-Avg1)</f>
        <v>0.0018837021874431592</v>
      </c>
      <c r="J38" s="12">
        <f>IF(Data="","",Data-Avg1)</f>
      </c>
      <c r="K38" s="13">
        <f>IF(Data="","",Data-Avg1)</f>
        <v>0.0026134059235731755</v>
      </c>
    </row>
    <row r="40" spans="10:11" ht="12.75">
      <c r="J40" s="15" t="s">
        <v>21</v>
      </c>
      <c r="K40" s="16">
        <f>AVERAGE(resid1)</f>
        <v>-3.952708924551976E-16</v>
      </c>
    </row>
    <row r="41" spans="3:11" ht="12.75">
      <c r="C41" s="9" t="s">
        <v>27</v>
      </c>
      <c r="J41" s="17" t="s">
        <v>19</v>
      </c>
      <c r="K41" s="18">
        <f>STDEV(resid1)</f>
        <v>0.00431528908994954</v>
      </c>
    </row>
    <row r="42" spans="10:11" ht="12.75">
      <c r="J42" s="17" t="s">
        <v>24</v>
      </c>
      <c r="K42" s="19">
        <f>MAX(resid1)</f>
        <v>0.014834521260056022</v>
      </c>
    </row>
    <row r="43" spans="10:11" ht="12.75">
      <c r="J43" s="20" t="s">
        <v>25</v>
      </c>
      <c r="K43" s="21">
        <f>MIN(resid1)</f>
        <v>-0.01109374125570639</v>
      </c>
    </row>
  </sheetData>
  <conditionalFormatting sqref="K40:K43 C3:K38">
    <cfRule type="cellIs" priority="1" dxfId="0" operator="between" stopIfTrue="1">
      <formula>-0.007</formula>
      <formula>0.007</formula>
    </cfRule>
    <cfRule type="cellIs" priority="2" dxfId="1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G25" sqref="G25"/>
    </sheetView>
  </sheetViews>
  <sheetFormatPr defaultColWidth="9.140625" defaultRowHeight="12.75"/>
  <sheetData>
    <row r="1" spans="1:11" ht="12.75">
      <c r="A1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t="s">
        <v>4</v>
      </c>
      <c r="B2" t="s">
        <v>5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4" t="s">
        <v>14</v>
      </c>
      <c r="K2" s="4" t="s">
        <v>13</v>
      </c>
    </row>
    <row r="3" spans="1:11" ht="12.75">
      <c r="A3" s="1">
        <v>1</v>
      </c>
      <c r="B3" s="2" t="s">
        <v>1</v>
      </c>
      <c r="C3" s="14"/>
      <c r="D3" s="6">
        <f>IF(Data="","",Data-avg2)</f>
        <v>-0.0024333589962139968</v>
      </c>
      <c r="E3" s="22">
        <f>IF(Data="","",Data-avg2)</f>
        <v>0.002955648753484752</v>
      </c>
      <c r="F3" s="22">
        <f>IF(Data="","",Data-avg2)</f>
        <v>0.0013535257692751657</v>
      </c>
      <c r="G3" s="22">
        <f>IF(Data="","",Data-avg2)</f>
        <v>0.004548234730279432</v>
      </c>
      <c r="H3" s="22">
        <f>IF(Data="","",Data-avg2)</f>
        <v>-0.003100083191611702</v>
      </c>
      <c r="I3" s="22">
        <f>IF(Data="","",Data-avg2)</f>
        <v>-0.0001897342421131043</v>
      </c>
      <c r="J3" s="22">
        <f>IF(Data="","",Data-avg2)</f>
        <v>-0.003100083191611702</v>
      </c>
      <c r="K3" s="16">
        <f>IF(Data="","",Data-avg2)</f>
        <v>-3.4149631517266243E-05</v>
      </c>
    </row>
    <row r="4" spans="1:11" ht="12.75">
      <c r="A4" s="1"/>
      <c r="B4" s="2" t="s">
        <v>2</v>
      </c>
      <c r="C4" s="14"/>
      <c r="D4" s="7">
        <f>IF(Data="","",Data-avg2)</f>
        <v>0.010678768064671829</v>
      </c>
      <c r="E4" s="14">
        <f>IF(Data="","",Data-avg2)</f>
        <v>0.01657304937457127</v>
      </c>
      <c r="F4" s="14">
        <f>IF(Data="","",Data-avg2)</f>
        <v>0.0011417419307733212</v>
      </c>
      <c r="G4" s="14">
        <f>IF(Data="","",Data-avg2)</f>
        <v>-0.0008817164386272225</v>
      </c>
      <c r="H4" s="14">
        <f>IF(Data="","",Data-avg2)</f>
        <v>-0.007157708305832955</v>
      </c>
      <c r="I4" s="14">
        <f>IF(Data="","",Data-avg2)</f>
        <v>-0.005781261103329882</v>
      </c>
      <c r="J4" s="14">
        <f>IF(Data="","",Data-avg2)</f>
        <v>-0.007157708305832955</v>
      </c>
      <c r="K4" s="19">
        <f>IF(Data="","",Data-avg2)</f>
        <v>-0.007415165216428932</v>
      </c>
    </row>
    <row r="5" spans="1:11" ht="12.75">
      <c r="A5" s="1"/>
      <c r="B5" s="2" t="s">
        <v>3</v>
      </c>
      <c r="C5" s="14"/>
      <c r="D5" s="7">
        <f>IF(Data="","",Data-avg2)</f>
        <v>-0.0015784823688449467</v>
      </c>
      <c r="E5" s="14">
        <f>IF(Data="","",Data-avg2)</f>
        <v>-0.005842080258924964</v>
      </c>
      <c r="F5" s="14">
        <f>IF(Data="","",Data-avg2)</f>
        <v>0.005106055507134943</v>
      </c>
      <c r="G5" s="14">
        <f>IF(Data="","",Data-avg2)</f>
        <v>-0.004216188192935011</v>
      </c>
      <c r="H5" s="14">
        <f>IF(Data="","",Data-avg2)</f>
        <v>0.0033500062331250913</v>
      </c>
      <c r="I5" s="14">
        <f>IF(Data="","",Data-avg2)</f>
        <v>0.0009395533006451018</v>
      </c>
      <c r="J5" s="14">
        <f>IF(Data="","",Data-avg2)</f>
        <v>0.0033500062331250913</v>
      </c>
      <c r="K5" s="19">
        <f>IF(Data="","",Data-avg2)</f>
        <v>-0.0011088704533248617</v>
      </c>
    </row>
    <row r="6" spans="1:11" ht="12.75">
      <c r="A6" s="1">
        <v>2</v>
      </c>
      <c r="B6" s="2" t="s">
        <v>1</v>
      </c>
      <c r="C6" s="14"/>
      <c r="D6" s="7">
        <f>IF(Data="","",Data-avg2)</f>
        <v>-0.009764656598719057</v>
      </c>
      <c r="E6" s="14">
        <f>IF(Data="","",Data-avg2)</f>
        <v>0.009035347406481264</v>
      </c>
      <c r="F6" s="14">
        <f>IF(Data="","",Data-avg2)</f>
        <v>0.002104785729684977</v>
      </c>
      <c r="G6" s="14">
        <f>IF(Data="","",Data-avg2)</f>
        <v>-0.004015556550015731</v>
      </c>
      <c r="H6" s="14">
        <f>IF(Data="","",Data-avg2)</f>
        <v>0.0033828661278789696</v>
      </c>
      <c r="I6" s="14">
        <f>IF(Data="","",Data-avg2)</f>
        <v>-0.0013486703218177354</v>
      </c>
      <c r="J6" s="14">
        <f>IF(Data="","",Data-avg2)</f>
        <v>0.0033828661278789696</v>
      </c>
      <c r="K6" s="19">
        <f>IF(Data="","",Data-avg2)</f>
        <v>-0.002776981921314814</v>
      </c>
    </row>
    <row r="7" spans="1:11" ht="12.75">
      <c r="A7" s="1"/>
      <c r="B7" s="2" t="s">
        <v>2</v>
      </c>
      <c r="C7" s="14"/>
      <c r="D7" s="7">
        <f>IF(Data="","",Data-avg2)</f>
        <v>-0.00321191608600202</v>
      </c>
      <c r="E7" s="14">
        <f>IF(Data="","",Data-avg2)</f>
        <v>-0.0033865705505036203</v>
      </c>
      <c r="F7" s="14">
        <f>IF(Data="","",Data-avg2)</f>
        <v>-0.0035111393542024416</v>
      </c>
      <c r="G7" s="14">
        <f>IF(Data="","",Data-avg2)</f>
        <v>0.002755862572300316</v>
      </c>
      <c r="H7" s="14">
        <f>IF(Data="","",Data-avg2)</f>
        <v>-0.002272254098805604</v>
      </c>
      <c r="I7" s="14">
        <f>IF(Data="","",Data-avg2)</f>
        <v>0.005864463469599457</v>
      </c>
      <c r="J7" s="14">
        <f>IF(Data="","",Data-avg2)</f>
        <v>-0.002272254098805604</v>
      </c>
      <c r="K7" s="19">
        <f>IF(Data="","",Data-avg2)</f>
        <v>0.006033808146398201</v>
      </c>
    </row>
    <row r="8" spans="1:11" ht="12.75">
      <c r="A8" s="1"/>
      <c r="B8" s="2" t="s">
        <v>3</v>
      </c>
      <c r="C8" s="14"/>
      <c r="D8" s="7">
        <f>IF(Data="","",Data-avg2)</f>
        <v>-0.0014768993679723508</v>
      </c>
      <c r="E8" s="14">
        <f>IF(Data="","",Data-avg2)</f>
        <v>0.008993921242627323</v>
      </c>
      <c r="F8" s="14">
        <f>IF(Data="","",Data-avg2)</f>
        <v>-0.0016256003352701498</v>
      </c>
      <c r="G8" s="14">
        <f>IF(Data="","",Data-avg2)</f>
        <v>-0.0031308262748694915</v>
      </c>
      <c r="H8" s="14">
        <f>IF(Data="","",Data-avg2)</f>
        <v>-0.0019822288928708076</v>
      </c>
      <c r="I8" s="14">
        <f>IF(Data="","",Data-avg2)</f>
        <v>0.00015257228292853142</v>
      </c>
      <c r="J8" s="14">
        <f>IF(Data="","",Data-avg2)</f>
        <v>-0.0019822288928708076</v>
      </c>
      <c r="K8" s="19">
        <f>IF(Data="","",Data-avg2)</f>
        <v>0.0010512902383297273</v>
      </c>
    </row>
    <row r="9" spans="1:11" ht="12.75">
      <c r="A9" s="1">
        <v>3</v>
      </c>
      <c r="B9" s="2" t="s">
        <v>1</v>
      </c>
      <c r="C9" s="14"/>
      <c r="D9" s="7">
        <f>IF(Data="","",Data-avg2)</f>
        <v>-0.00123344144192572</v>
      </c>
      <c r="E9" s="14">
        <f>IF(Data="","",Data-avg2)</f>
      </c>
      <c r="F9" s="14">
        <f>IF(Data="","",Data-avg2)</f>
        <v>-0.005179662854018829</v>
      </c>
      <c r="G9" s="14">
        <f>IF(Data="","",Data-avg2)</f>
        <v>7.693679577869261E-06</v>
      </c>
      <c r="H9" s="14">
        <f>IF(Data="","",Data-avg2)</f>
        <v>0.0009700307393814</v>
      </c>
      <c r="I9" s="14">
        <f>IF(Data="","",Data-avg2)</f>
        <v>0.0024187067078713653</v>
      </c>
      <c r="J9" s="14">
        <f>IF(Data="","",Data-avg2)</f>
        <v>0.0009700307393814</v>
      </c>
      <c r="K9" s="19">
        <f>IF(Data="","",Data-avg2)</f>
        <v>0.0020466424297751473</v>
      </c>
    </row>
    <row r="10" spans="1:11" ht="12.75">
      <c r="A10" s="1"/>
      <c r="B10" s="2" t="s">
        <v>2</v>
      </c>
      <c r="C10" s="14"/>
      <c r="D10" s="7">
        <f>IF(Data="","",Data-avg2)</f>
        <v>-0.00010936185404375465</v>
      </c>
      <c r="E10" s="14">
        <f>IF(Data="","",Data-avg2)</f>
      </c>
      <c r="F10" s="14">
        <f>IF(Data="","",Data-avg2)</f>
        <v>-0.0013324148352431564</v>
      </c>
      <c r="G10" s="14">
        <f>IF(Data="","",Data-avg2)</f>
        <v>-0.002601528839043965</v>
      </c>
      <c r="H10" s="14">
        <f>IF(Data="","",Data-avg2)</f>
        <v>9.678754515540788E-05</v>
      </c>
      <c r="I10" s="14">
        <f>IF(Data="","",Data-avg2)</f>
        <v>-2.8248130448105258E-06</v>
      </c>
      <c r="J10" s="14">
        <f>IF(Data="","",Data-avg2)</f>
        <v>9.678754515540788E-05</v>
      </c>
      <c r="K10" s="19">
        <f>IF(Data="","",Data-avg2)</f>
        <v>0.003852555251055989</v>
      </c>
    </row>
    <row r="11" spans="1:11" ht="12.75">
      <c r="A11" s="1"/>
      <c r="B11" s="2" t="s">
        <v>3</v>
      </c>
      <c r="C11" s="14"/>
      <c r="D11" s="7">
        <f>IF(Data="","",Data-avg2)</f>
        <v>0.002190297229745397</v>
      </c>
      <c r="E11" s="14">
        <f>IF(Data="","",Data-avg2)</f>
      </c>
      <c r="F11" s="14">
        <f>IF(Data="","",Data-avg2)</f>
        <v>-0.0021633774756537605</v>
      </c>
      <c r="G11" s="14">
        <f>IF(Data="","",Data-avg2)</f>
        <v>0.005542692984946029</v>
      </c>
      <c r="H11" s="14">
        <f>IF(Data="","",Data-avg2)</f>
        <v>-0.00429181725005634</v>
      </c>
      <c r="I11" s="14">
        <f>IF(Data="","",Data-avg2)</f>
        <v>0.0011194312796440897</v>
      </c>
      <c r="J11" s="14">
        <f>IF(Data="","",Data-avg2)</f>
        <v>-0.00429181725005634</v>
      </c>
      <c r="K11" s="19">
        <f>IF(Data="","",Data-avg2)</f>
        <v>0.0018945904814451353</v>
      </c>
    </row>
    <row r="12" spans="1:11" ht="12.75">
      <c r="A12" s="1">
        <v>4</v>
      </c>
      <c r="B12" s="2" t="s">
        <v>1</v>
      </c>
      <c r="C12" s="14"/>
      <c r="D12" s="7">
        <f>IF(Data="","",Data-avg2)</f>
        <v>0.006646597633064744</v>
      </c>
      <c r="E12" s="14">
        <f>IF(Data="","",Data-avg2)</f>
        <v>-0.011240563291437411</v>
      </c>
      <c r="F12" s="14">
        <f>IF(Data="","",Data-avg2)</f>
        <v>-0.00022381129272730504</v>
      </c>
      <c r="G12" s="14">
        <f>IF(Data="","",Data-avg2)</f>
      </c>
      <c r="H12" s="14">
        <f>IF(Data="","",Data-avg2)</f>
        <v>0.0024088884755713025</v>
      </c>
      <c r="I12" s="14">
        <f>IF(Data="","",Data-avg2)</f>
      </c>
      <c r="J12" s="14">
        <f>IF(Data="","",Data-avg2)</f>
        <v>0.0024088884755713025</v>
      </c>
      <c r="K12" s="19">
        <f>IF(Data="","",Data-avg2)</f>
      </c>
    </row>
    <row r="13" spans="1:11" ht="12.75">
      <c r="A13" s="1"/>
      <c r="B13" s="2" t="s">
        <v>2</v>
      </c>
      <c r="C13" s="14"/>
      <c r="D13" s="7">
        <f>IF(Data="","",Data-avg2)</f>
        <v>-0.0018914012316777473</v>
      </c>
      <c r="E13" s="14">
        <f>IF(Data="","",Data-avg2)</f>
        <v>0.003919616120619196</v>
      </c>
      <c r="F13" s="14">
        <f>IF(Data="","",Data-avg2)</f>
        <v>0.0011767479348208099</v>
      </c>
      <c r="G13" s="14">
        <f>IF(Data="","",Data-avg2)</f>
      </c>
      <c r="H13" s="14">
        <f>IF(Data="","",Data-avg2)</f>
        <v>-0.0016024814118793529</v>
      </c>
      <c r="I13" s="14">
        <f>IF(Data="","",Data-avg2)</f>
      </c>
      <c r="J13" s="14">
        <f>IF(Data="","",Data-avg2)</f>
        <v>-0.0016024814118793529</v>
      </c>
      <c r="K13" s="19">
        <f>IF(Data="","",Data-avg2)</f>
      </c>
    </row>
    <row r="14" spans="1:11" ht="12.75">
      <c r="A14" s="1"/>
      <c r="B14" s="2" t="s">
        <v>3</v>
      </c>
      <c r="C14" s="14"/>
      <c r="D14" s="7">
        <f>IF(Data="","",Data-avg2)</f>
        <v>0.0028098765163218076</v>
      </c>
      <c r="E14" s="14">
        <f>IF(Data="","",Data-avg2)</f>
        <v>-0.006335243074268249</v>
      </c>
      <c r="F14" s="14">
        <f>IF(Data="","",Data-avg2)</f>
        <v>0.0013099702576724326</v>
      </c>
      <c r="G14" s="14">
        <f>IF(Data="","",Data-avg2)</f>
      </c>
      <c r="H14" s="14">
        <f>IF(Data="","",Data-avg2)</f>
        <v>0.0011076981501325633</v>
      </c>
      <c r="I14" s="14">
        <f>IF(Data="","",Data-avg2)</f>
      </c>
      <c r="J14" s="14">
        <f>IF(Data="","",Data-avg2)</f>
        <v>0.0011076981501325633</v>
      </c>
      <c r="K14" s="19">
        <f>IF(Data="","",Data-avg2)</f>
      </c>
    </row>
    <row r="15" spans="1:11" ht="12.75">
      <c r="A15" s="1">
        <v>5</v>
      </c>
      <c r="B15" s="2" t="s">
        <v>1</v>
      </c>
      <c r="C15" s="14"/>
      <c r="D15" s="7">
        <f>IF(Data="","",Data-avg2)</f>
        <v>-0.0037763335143381482</v>
      </c>
      <c r="E15" s="14">
        <f>IF(Data="","",Data-avg2)</f>
      </c>
      <c r="F15" s="14">
        <f>IF(Data="","",Data-avg2)</f>
        <v>-0.0034685678587464963</v>
      </c>
      <c r="G15" s="14">
        <f>IF(Data="","",Data-avg2)</f>
        <v>-8.077962394281712E-05</v>
      </c>
      <c r="H15" s="14">
        <f>IF(Data="","",Data-avg2)</f>
        <v>0.0016419480687517307</v>
      </c>
      <c r="I15" s="14">
        <f>IF(Data="","",Data-avg2)</f>
        <v>0.0025753613847570023</v>
      </c>
      <c r="J15" s="14">
        <f>IF(Data="","",Data-avg2)</f>
        <v>0.0016419480687517307</v>
      </c>
      <c r="K15" s="19">
        <f>IF(Data="","",Data-avg2)</f>
        <v>0.0014664234747527871</v>
      </c>
    </row>
    <row r="16" spans="1:11" ht="12.75">
      <c r="A16" s="1"/>
      <c r="B16" s="2" t="s">
        <v>2</v>
      </c>
      <c r="C16" s="14"/>
      <c r="D16" s="7">
        <f>IF(Data="","",Data-avg2)</f>
        <v>0.003922731873732488</v>
      </c>
      <c r="E16" s="14">
        <f>IF(Data="","",Data-avg2)</f>
      </c>
      <c r="F16" s="14">
        <f>IF(Data="","",Data-avg2)</f>
        <v>-0.001245237973467539</v>
      </c>
      <c r="G16" s="14">
        <f>IF(Data="","",Data-avg2)</f>
        <v>-0.0002386567887704416</v>
      </c>
      <c r="H16" s="14">
        <f>IF(Data="","",Data-avg2)</f>
        <v>-0.0018774946719695151</v>
      </c>
      <c r="I16" s="14">
        <f>IF(Data="","",Data-avg2)</f>
        <v>-0.0002090373139687074</v>
      </c>
      <c r="J16" s="14">
        <f>IF(Data="","",Data-avg2)</f>
        <v>-0.0018774946719695151</v>
      </c>
      <c r="K16" s="19">
        <f>IF(Data="","",Data-avg2)</f>
        <v>0.001525189546430994</v>
      </c>
    </row>
    <row r="17" spans="1:11" ht="12.75">
      <c r="A17" s="1"/>
      <c r="B17" s="2" t="s">
        <v>3</v>
      </c>
      <c r="C17" s="14"/>
      <c r="D17" s="7">
        <f>IF(Data="","",Data-avg2)</f>
        <v>0.003901030273183892</v>
      </c>
      <c r="E17" s="14">
        <f>IF(Data="","",Data-avg2)</f>
      </c>
      <c r="F17" s="14">
        <f>IF(Data="","",Data-avg2)</f>
        <v>0.0008739573689844349</v>
      </c>
      <c r="G17" s="14">
        <f>IF(Data="","",Data-avg2)</f>
        <v>0.0038954267100841378</v>
      </c>
      <c r="H17" s="14">
        <f>IF(Data="","",Data-avg2)</f>
        <v>-0.003666058357914892</v>
      </c>
      <c r="I17" s="14">
        <f>IF(Data="","",Data-avg2)</f>
        <v>-0.0007328302056173186</v>
      </c>
      <c r="J17" s="14">
        <f>IF(Data="","",Data-avg2)</f>
        <v>-0.003666058357914892</v>
      </c>
      <c r="K17" s="19">
        <f>IF(Data="","",Data-avg2)</f>
        <v>-0.0006054674308160202</v>
      </c>
    </row>
    <row r="18" spans="1:11" ht="12.75">
      <c r="A18" s="1">
        <v>6</v>
      </c>
      <c r="B18" s="2" t="s">
        <v>1</v>
      </c>
      <c r="C18" s="14"/>
      <c r="D18" s="7">
        <f>IF(Data="","",Data-avg2)</f>
        <v>0.005663409240440842</v>
      </c>
      <c r="E18" s="14">
        <f>IF(Data="","",Data-avg2)</f>
        <v>6.047594564506653E-05</v>
      </c>
      <c r="F18" s="14">
        <f>IF(Data="","",Data-avg2)</f>
        <v>0.0002439323914416036</v>
      </c>
      <c r="G18" s="14">
        <f>IF(Data="","",Data-avg2)</f>
      </c>
      <c r="H18" s="14">
        <f>IF(Data="","",Data-avg2)</f>
        <v>-0.0029839087887495452</v>
      </c>
      <c r="I18" s="14">
        <f>IF(Data="","",Data-avg2)</f>
      </c>
      <c r="J18" s="14">
        <f>IF(Data="","",Data-avg2)</f>
        <v>-0.0029839087887495452</v>
      </c>
      <c r="K18" s="19">
        <f>IF(Data="","",Data-avg2)</f>
      </c>
    </row>
    <row r="19" spans="1:11" ht="12.75">
      <c r="A19" s="1"/>
      <c r="B19" s="2" t="s">
        <v>2</v>
      </c>
      <c r="C19" s="14"/>
      <c r="D19" s="7">
        <f>IF(Data="","",Data-avg2)</f>
        <v>0.005095370757523199</v>
      </c>
      <c r="E19" s="14">
        <f>IF(Data="","",Data-avg2)</f>
        <v>-0.009783625313978916</v>
      </c>
      <c r="F19" s="14">
        <f>IF(Data="","",Data-avg2)</f>
        <v>0.0010911529790220698</v>
      </c>
      <c r="G19" s="14">
        <f>IF(Data="","",Data-avg2)</f>
      </c>
      <c r="H19" s="14">
        <f>IF(Data="","",Data-avg2)</f>
        <v>0.0017985507887203767</v>
      </c>
      <c r="I19" s="14">
        <f>IF(Data="","",Data-avg2)</f>
      </c>
      <c r="J19" s="14">
        <f>IF(Data="","",Data-avg2)</f>
        <v>0.0017985507887203767</v>
      </c>
      <c r="K19" s="19">
        <f>IF(Data="","",Data-avg2)</f>
      </c>
    </row>
    <row r="20" spans="1:11" ht="12.75">
      <c r="A20" s="1"/>
      <c r="B20" s="2" t="s">
        <v>3</v>
      </c>
      <c r="C20" s="14"/>
      <c r="D20" s="7">
        <f>IF(Data="","",Data-avg2)</f>
        <v>-0.0008533109977344466</v>
      </c>
      <c r="E20" s="14">
        <f>IF(Data="","",Data-avg2)</f>
        <v>-0.0017992644442843542</v>
      </c>
      <c r="F20" s="14">
        <f>IF(Data="","",Data-avg2)</f>
        <v>-0.0001777770988145022</v>
      </c>
      <c r="G20" s="14">
        <f>IF(Data="","",Data-avg2)</f>
      </c>
      <c r="H20" s="14">
        <f>IF(Data="","",Data-avg2)</f>
        <v>0.0014151762704157633</v>
      </c>
      <c r="I20" s="14">
        <f>IF(Data="","",Data-avg2)</f>
      </c>
      <c r="J20" s="14">
        <f>IF(Data="","",Data-avg2)</f>
        <v>0.0014151762704157633</v>
      </c>
      <c r="K20" s="19">
        <f>IF(Data="","",Data-avg2)</f>
      </c>
    </row>
    <row r="21" spans="1:11" ht="12.75">
      <c r="A21" s="1">
        <v>7</v>
      </c>
      <c r="B21" s="2" t="s">
        <v>1</v>
      </c>
      <c r="C21" s="14"/>
      <c r="D21" s="7">
        <f>IF(Data="","",Data-avg2)</f>
        <v>-0.005593019661588983</v>
      </c>
      <c r="E21" s="14">
        <f>IF(Data="","",Data-avg2)</f>
        <v>0.0009154007037111</v>
      </c>
      <c r="F21" s="14">
        <f>IF(Data="","",Data-avg2)</f>
        <v>0.0014022050908124584</v>
      </c>
      <c r="G21" s="14">
        <f>IF(Data="","",Data-avg2)</f>
        <v>0.00846632269821157</v>
      </c>
      <c r="H21" s="14">
        <f>IF(Data="","",Data-avg2)</f>
        <v>-0.003779244689887662</v>
      </c>
      <c r="I21" s="14">
        <f>IF(Data="","",Data-avg2)</f>
        <v>0.0003963153723134383</v>
      </c>
      <c r="J21" s="14">
        <f>IF(Data="","",Data-avg2)</f>
        <v>-0.003779244689887662</v>
      </c>
      <c r="K21" s="19">
        <f>IF(Data="","",Data-avg2)</f>
        <v>0.001971265176308634</v>
      </c>
    </row>
    <row r="22" spans="1:11" ht="12.75">
      <c r="A22" s="1"/>
      <c r="B22" s="2" t="s">
        <v>2</v>
      </c>
      <c r="C22" s="14"/>
      <c r="D22" s="7">
        <f>IF(Data="","",Data-avg2)</f>
        <v>-0.0018219027382357922</v>
      </c>
      <c r="E22" s="14">
        <f>IF(Data="","",Data-avg2)</f>
        <v>-0.0016576790665396857</v>
      </c>
      <c r="F22" s="14">
        <f>IF(Data="","",Data-avg2)</f>
        <v>0.0017598476016615905</v>
      </c>
      <c r="G22" s="14">
        <f>IF(Data="","",Data-avg2)</f>
        <v>-0.001408518124641489</v>
      </c>
      <c r="H22" s="14">
        <f>IF(Data="","",Data-avg2)</f>
        <v>0.0032349452015623115</v>
      </c>
      <c r="I22" s="14">
        <f>IF(Data="","",Data-avg2)</f>
        <v>-0.0028321167113389834</v>
      </c>
      <c r="J22" s="14">
        <f>IF(Data="","",Data-avg2)</f>
        <v>0.0032349452015623115</v>
      </c>
      <c r="K22" s="19">
        <f>IF(Data="","",Data-avg2)</f>
        <v>-0.0005095213640373686</v>
      </c>
    </row>
    <row r="23" spans="1:11" ht="12.75">
      <c r="A23" s="1"/>
      <c r="B23" s="2" t="s">
        <v>3</v>
      </c>
      <c r="C23" s="14"/>
      <c r="D23" s="7">
        <f>IF(Data="","",Data-avg2)</f>
        <v>-0.0017599970239903229</v>
      </c>
      <c r="E23" s="14">
        <f>IF(Data="","",Data-avg2)</f>
        <v>0.001859427191748253</v>
      </c>
      <c r="F23" s="14">
        <f>IF(Data="","",Data-avg2)</f>
        <v>0.0008049073738494172</v>
      </c>
      <c r="G23" s="14">
        <f>IF(Data="","",Data-avg2)</f>
        <v>-0.001444379946651253</v>
      </c>
      <c r="H23" s="14">
        <f>IF(Data="","",Data-avg2)</f>
        <v>0.002398928436379677</v>
      </c>
      <c r="I23" s="14">
        <f>IF(Data="","",Data-avg2)</f>
        <v>-0.0022093069302115964</v>
      </c>
      <c r="J23" s="14">
        <f>IF(Data="","",Data-avg2)</f>
        <v>0.002398928436379677</v>
      </c>
      <c r="K23" s="19">
        <f>IF(Data="","",Data-avg2)</f>
        <v>-0.0020485075375002992</v>
      </c>
    </row>
    <row r="24" spans="1:11" ht="12.75">
      <c r="A24" s="1">
        <v>8</v>
      </c>
      <c r="B24" s="2" t="s">
        <v>1</v>
      </c>
      <c r="C24" s="14"/>
      <c r="D24" s="7">
        <f>IF(Data="","",Data-avg2)</f>
        <v>0.00040696074925961057</v>
      </c>
      <c r="E24" s="14">
        <f>IF(Data="","",Data-avg2)</f>
        <v>0.0032620195870620705</v>
      </c>
      <c r="F24" s="14">
        <f>IF(Data="","",Data-avg2)</f>
        <v>-0.0009038136973416044</v>
      </c>
      <c r="G24" s="14">
        <f>IF(Data="","",Data-avg2)</f>
        <v>-0.0017205029103379843</v>
      </c>
      <c r="H24" s="14">
        <f>IF(Data="","",Data-avg2)</f>
        <v>-0.0032666887960388635</v>
      </c>
      <c r="I24" s="14">
        <f>IF(Data="","",Data-avg2)</f>
        <v>0.001215910314961377</v>
      </c>
      <c r="J24" s="14">
        <f>IF(Data="","",Data-avg2)</f>
        <v>-0.0032666887960388635</v>
      </c>
      <c r="K24" s="19">
        <f>IF(Data="","",Data-avg2)</f>
        <v>0.004272803548460047</v>
      </c>
    </row>
    <row r="25" spans="1:11" ht="12.75">
      <c r="A25" s="1"/>
      <c r="B25" s="2" t="s">
        <v>2</v>
      </c>
      <c r="C25" s="14"/>
      <c r="D25" s="7">
        <f>IF(Data="","",Data-avg2)</f>
        <v>-0.006870443576133312</v>
      </c>
      <c r="E25" s="14">
        <f>IF(Data="","",Data-avg2)</f>
        <v>-0.003541891180830703</v>
      </c>
      <c r="F25" s="14">
        <f>IF(Data="","",Data-avg2)</f>
        <v>0.0008637409499669957</v>
      </c>
      <c r="G25" s="14">
        <f>IF(Data="","",Data-avg2)</f>
        <v>0.002154756771368227</v>
      </c>
      <c r="H25" s="14">
        <f>IF(Data="","",Data-avg2)</f>
        <v>0.0014323196830687834</v>
      </c>
      <c r="I25" s="14">
        <f>IF(Data="","",Data-avg2)</f>
        <v>0.0026204064275674455</v>
      </c>
      <c r="J25" s="14">
        <f>IF(Data="","",Data-avg2)</f>
        <v>0.0014323196830687834</v>
      </c>
      <c r="K25" s="19">
        <f>IF(Data="","",Data-avg2)</f>
        <v>0.0019087912418669362</v>
      </c>
    </row>
    <row r="26" spans="1:11" ht="12.75">
      <c r="A26" s="1"/>
      <c r="B26" s="2" t="s">
        <v>3</v>
      </c>
      <c r="C26" s="14"/>
      <c r="D26" s="7">
        <f>IF(Data="","",Data-avg2)</f>
        <v>-0.003994345772020402</v>
      </c>
      <c r="E26" s="14">
        <f>IF(Data="","",Data-avg2)</f>
        <v>0.00013340361065949935</v>
      </c>
      <c r="F26" s="14">
        <f>IF(Data="","",Data-avg2)</f>
        <v>-0.0011780452127805319</v>
      </c>
      <c r="G26" s="14">
        <f>IF(Data="","",Data-avg2)</f>
        <v>0.0022256016446897675</v>
      </c>
      <c r="H26" s="14">
        <f>IF(Data="","",Data-avg2)</f>
        <v>-0.00044905819652996115</v>
      </c>
      <c r="I26" s="14">
        <f>IF(Data="","",Data-avg2)</f>
        <v>0.0019507895145896015</v>
      </c>
      <c r="J26" s="14">
        <f>IF(Data="","",Data-avg2)</f>
        <v>-0.00044905819652996115</v>
      </c>
      <c r="K26" s="19">
        <f>IF(Data="","",Data-avg2)</f>
        <v>0.0017607126079202118</v>
      </c>
    </row>
    <row r="27" spans="1:11" ht="12.75">
      <c r="A27" s="1">
        <v>9</v>
      </c>
      <c r="B27" s="2" t="s">
        <v>1</v>
      </c>
      <c r="C27" s="14"/>
      <c r="D27" s="7">
        <f>IF(Data="","",Data-avg2)</f>
        <v>0.0015872104942893372</v>
      </c>
      <c r="E27" s="14">
        <f>IF(Data="","",Data-avg2)</f>
        <v>0.0025959531350920884</v>
      </c>
      <c r="F27" s="14">
        <f>IF(Data="","",Data-avg2)</f>
        <v>0.0054955508842908785</v>
      </c>
      <c r="G27" s="14">
        <f>IF(Data="","",Data-avg2)</f>
        <v>-0.007440465925508732</v>
      </c>
      <c r="H27" s="14">
        <f>IF(Data="","",Data-avg2)</f>
        <v>0.003857240696689246</v>
      </c>
      <c r="I27" s="14">
        <f>IF(Data="","",Data-avg2)</f>
        <v>-0.0038858595084079184</v>
      </c>
      <c r="J27" s="14">
        <f>IF(Data="","",Data-avg2)</f>
        <v>0.003857240696689246</v>
      </c>
      <c r="K27" s="19">
        <f>IF(Data="","",Data-avg2)</f>
        <v>-0.006066870473109276</v>
      </c>
    </row>
    <row r="28" spans="1:11" ht="12.75">
      <c r="A28" s="1"/>
      <c r="B28" s="2" t="s">
        <v>2</v>
      </c>
      <c r="C28" s="14"/>
      <c r="D28" s="7">
        <f>IF(Data="","",Data-avg2)</f>
        <v>-0.010874612126674066</v>
      </c>
      <c r="E28" s="14">
        <f>IF(Data="","",Data-avg2)</f>
        <v>0.003038444413324015</v>
      </c>
      <c r="F28" s="14">
        <f>IF(Data="","",Data-avg2)</f>
        <v>0.008212942504727039</v>
      </c>
      <c r="G28" s="14">
        <f>IF(Data="","",Data-avg2)</f>
        <v>-0.0032150537112762834</v>
      </c>
      <c r="H28" s="14">
        <f>IF(Data="","",Data-avg2)</f>
        <v>0.004332150508425059</v>
      </c>
      <c r="I28" s="14">
        <f>IF(Data="","",Data-avg2)</f>
        <v>-0.00233660328217411</v>
      </c>
      <c r="J28" s="14">
        <f>IF(Data="","",Data-avg2)</f>
        <v>0.004332150508425059</v>
      </c>
      <c r="K28" s="19">
        <f>IF(Data="","",Data-avg2)</f>
        <v>-0.0034894188147731597</v>
      </c>
    </row>
    <row r="29" spans="1:11" ht="12.75">
      <c r="A29" s="1"/>
      <c r="B29" s="2" t="s">
        <v>3</v>
      </c>
      <c r="C29" s="14"/>
      <c r="D29" s="7">
        <f>IF(Data="","",Data-avg2)</f>
        <v>0.0020038860029272243</v>
      </c>
      <c r="E29" s="14">
        <f>IF(Data="","",Data-avg2)</f>
        <v>0.005280093282866716</v>
      </c>
      <c r="F29" s="14">
        <f>IF(Data="","",Data-avg2)</f>
        <v>0.0008396502664664851</v>
      </c>
      <c r="G29" s="14">
        <f>IF(Data="","",Data-avg2)</f>
        <v>-0.00238820413456331</v>
      </c>
      <c r="H29" s="14">
        <f>IF(Data="","",Data-avg2)</f>
        <v>-0.002094829374023277</v>
      </c>
      <c r="I29" s="14">
        <f>IF(Data="","",Data-avg2)</f>
        <v>0.0003992866287365615</v>
      </c>
      <c r="J29" s="14">
        <f>IF(Data="","",Data-avg2)</f>
        <v>-0.002094829374023277</v>
      </c>
      <c r="K29" s="19">
        <f>IF(Data="","",Data-avg2)</f>
        <v>-0.00194505329839334</v>
      </c>
    </row>
    <row r="30" spans="1:11" ht="12.75">
      <c r="A30" s="1">
        <v>10</v>
      </c>
      <c r="B30" s="2" t="s">
        <v>1</v>
      </c>
      <c r="C30" s="14"/>
      <c r="D30" s="7">
        <f>IF(Data="","",Data-avg2)</f>
        <v>0.012856015106862628</v>
      </c>
      <c r="E30" s="14">
        <f>IF(Data="","",Data-avg2)</f>
        <v>-0.003521888567838971</v>
      </c>
      <c r="F30" s="14">
        <f>IF(Data="","",Data-avg2)</f>
      </c>
      <c r="G30" s="14">
        <f>IF(Data="","",Data-avg2)</f>
        <v>-0.0035524006459368707</v>
      </c>
      <c r="H30" s="14">
        <f>IF(Data="","",Data-avg2)</f>
      </c>
      <c r="I30" s="14">
        <f>IF(Data="","",Data-avg2)</f>
        <v>-0.004562152540835029</v>
      </c>
      <c r="J30" s="14">
        <f>IF(Data="","",Data-avg2)</f>
      </c>
      <c r="K30" s="19">
        <f>IF(Data="","",Data-avg2)</f>
        <v>-0.0012195733522375463</v>
      </c>
    </row>
    <row r="31" spans="1:11" ht="12.75">
      <c r="A31" s="1"/>
      <c r="B31" s="2" t="s">
        <v>2</v>
      </c>
      <c r="C31" s="14"/>
      <c r="D31" s="7">
        <f>IF(Data="","",Data-avg2)</f>
        <v>-0.0039616463165259574</v>
      </c>
      <c r="E31" s="14">
        <f>IF(Data="","",Data-avg2)</f>
        <v>0.0029767331888042037</v>
      </c>
      <c r="F31" s="14">
        <f>IF(Data="","",Data-avg2)</f>
      </c>
      <c r="G31" s="14">
        <f>IF(Data="","",Data-avg2)</f>
        <v>0.0008862443678445686</v>
      </c>
      <c r="H31" s="14">
        <f>IF(Data="","",Data-avg2)</f>
      </c>
      <c r="I31" s="14">
        <f>IF(Data="","",Data-avg2)</f>
        <v>0.0016967503614742085</v>
      </c>
      <c r="J31" s="14">
        <f>IF(Data="","",Data-avg2)</f>
      </c>
      <c r="K31" s="19">
        <f>IF(Data="","",Data-avg2)</f>
        <v>-0.001598081601595247</v>
      </c>
    </row>
    <row r="32" spans="1:11" ht="12.75">
      <c r="A32" s="1"/>
      <c r="B32" s="2" t="s">
        <v>3</v>
      </c>
      <c r="C32" s="14"/>
      <c r="D32" s="7">
        <f>IF(Data="","",Data-avg2)</f>
        <v>-0.00090656810350076</v>
      </c>
      <c r="E32" s="14">
        <f>IF(Data="","",Data-avg2)</f>
        <v>0.003632295498400495</v>
      </c>
      <c r="F32" s="14">
        <f>IF(Data="","",Data-avg2)</f>
      </c>
      <c r="G32" s="14">
        <f>IF(Data="","",Data-avg2)</f>
        <v>-0.0021739151785009625</v>
      </c>
      <c r="H32" s="14">
        <f>IF(Data="","",Data-avg2)</f>
      </c>
      <c r="I32" s="14">
        <f>IF(Data="","",Data-avg2)</f>
        <v>-0.0005786342859011029</v>
      </c>
      <c r="J32" s="14">
        <f>IF(Data="","",Data-avg2)</f>
      </c>
      <c r="K32" s="19">
        <f>IF(Data="","",Data-avg2)</f>
        <v>2.682206950055388E-05</v>
      </c>
    </row>
    <row r="33" spans="1:11" ht="12.75">
      <c r="A33" s="1">
        <v>11</v>
      </c>
      <c r="B33" s="2" t="s">
        <v>1</v>
      </c>
      <c r="C33" s="14"/>
      <c r="D33" s="7">
        <f>IF(Data="","",Data-avg2)</f>
        <v>-0.0009613509552792721</v>
      </c>
      <c r="E33" s="14">
        <f>IF(Data="","",Data-avg2)</f>
        <v>-0.007766242752680341</v>
      </c>
      <c r="F33" s="14">
        <f>IF(Data="","",Data-avg2)</f>
        <v>0.007203644990525504</v>
      </c>
      <c r="G33" s="14">
        <f>IF(Data="","",Data-avg2)</f>
        <v>-0.006339865065477568</v>
      </c>
      <c r="H33" s="14">
        <f>IF(Data="","",Data-avg2)</f>
        <v>0.008896740511225687</v>
      </c>
      <c r="I33" s="14">
        <f>IF(Data="","",Data-avg2)</f>
        <v>-0.004801131155673488</v>
      </c>
      <c r="J33" s="14">
        <f>IF(Data="","",Data-avg2)</f>
        <v>0.008896740511225687</v>
      </c>
      <c r="K33" s="19">
        <f>IF(Data="","",Data-avg2)</f>
        <v>-0.0051285360838804195</v>
      </c>
    </row>
    <row r="34" spans="1:11" ht="12.75">
      <c r="A34" s="1"/>
      <c r="B34" s="2" t="s">
        <v>2</v>
      </c>
      <c r="C34" s="14"/>
      <c r="D34" s="7">
        <f>IF(Data="","",Data-avg2)</f>
        <v>0.005295195681451759</v>
      </c>
      <c r="E34" s="14">
        <f>IF(Data="","",Data-avg2)</f>
        <v>-0.0008672516863512669</v>
      </c>
      <c r="F34" s="14">
        <f>IF(Data="","",Data-avg2)</f>
        <v>0.0004189432530488091</v>
      </c>
      <c r="G34" s="14">
        <f>IF(Data="","",Data-avg2)</f>
        <v>-0.009606729925049962</v>
      </c>
      <c r="H34" s="14">
        <f>IF(Data="","",Data-avg2)</f>
        <v>0.01059150975294898</v>
      </c>
      <c r="I34" s="14">
        <f>IF(Data="","",Data-avg2)</f>
        <v>-0.006232989214151274</v>
      </c>
      <c r="J34" s="14">
        <f>IF(Data="","",Data-avg2)</f>
        <v>0.01059150975294898</v>
      </c>
      <c r="K34" s="19">
        <f>IF(Data="","",Data-avg2)</f>
        <v>-0.010190187614849577</v>
      </c>
    </row>
    <row r="35" spans="1:11" ht="12.75">
      <c r="A35" s="1"/>
      <c r="B35" s="2" t="s">
        <v>3</v>
      </c>
      <c r="C35" s="14"/>
      <c r="D35" s="7">
        <f>IF(Data="","",Data-avg2)</f>
        <v>0.0018991877289131764</v>
      </c>
      <c r="E35" s="14">
        <f>IF(Data="","",Data-avg2)</f>
        <v>-0.00285802798808632</v>
      </c>
      <c r="F35" s="14">
        <f>IF(Data="","",Data-avg2)</f>
        <v>-0.0007583331511877844</v>
      </c>
      <c r="G35" s="14">
        <f>IF(Data="","",Data-avg2)</f>
        <v>-0.008114674799186261</v>
      </c>
      <c r="H35" s="14">
        <f>IF(Data="","",Data-avg2)</f>
        <v>0.0072435904818135555</v>
      </c>
      <c r="I35" s="14">
        <f>IF(Data="","",Data-avg2)</f>
        <v>-0.0029704869627877883</v>
      </c>
      <c r="J35" s="14">
        <f>IF(Data="","",Data-avg2)</f>
        <v>0.0072435904818135555</v>
      </c>
      <c r="K35" s="19">
        <f>IF(Data="","",Data-avg2)</f>
        <v>-0.0016848457912868042</v>
      </c>
    </row>
    <row r="36" spans="1:11" ht="12.75">
      <c r="A36" s="1">
        <v>12</v>
      </c>
      <c r="B36" s="2" t="s">
        <v>1</v>
      </c>
      <c r="C36" s="14"/>
      <c r="D36" s="7">
        <f>IF(Data="","",Data-avg2)</f>
        <v>-0.004050421060462384</v>
      </c>
      <c r="E36" s="14">
        <f>IF(Data="","",Data-avg2)</f>
        <v>-0.0009477472685617272</v>
      </c>
      <c r="F36" s="14">
        <f>IF(Data="","",Data-avg2)</f>
      </c>
      <c r="G36" s="14">
        <f>IF(Data="","",Data-avg2)</f>
        <v>0.0038675255778386486</v>
      </c>
      <c r="H36" s="14">
        <f>IF(Data="","",Data-avg2)</f>
      </c>
      <c r="I36" s="14">
        <f>IF(Data="","",Data-avg2)</f>
        <v>0.001921459953642568</v>
      </c>
      <c r="J36" s="14">
        <f>IF(Data="","",Data-avg2)</f>
      </c>
      <c r="K36" s="19">
        <f>IF(Data="","",Data-avg2)</f>
        <v>-0.0007908172024571059</v>
      </c>
    </row>
    <row r="37" spans="1:11" ht="12.75">
      <c r="A37" s="1"/>
      <c r="B37" s="2" t="s">
        <v>2</v>
      </c>
      <c r="C37" s="14"/>
      <c r="D37" s="7">
        <f>IF(Data="","",Data-avg2)</f>
        <v>0.0022088677686440406</v>
      </c>
      <c r="E37" s="14">
        <f>IF(Data="","",Data-avg2)</f>
        <v>-0.002488323525049907</v>
      </c>
      <c r="F37" s="14">
        <f>IF(Data="","",Data-avg2)</f>
      </c>
      <c r="G37" s="14">
        <f>IF(Data="","",Data-avg2)</f>
        <v>0.0024982977943466267</v>
      </c>
      <c r="H37" s="14">
        <f>IF(Data="","",Data-avg2)</f>
      </c>
      <c r="I37" s="14">
        <f>IF(Data="","",Data-avg2)</f>
        <v>-0.0024438301422549102</v>
      </c>
      <c r="J37" s="14">
        <f>IF(Data="","",Data-avg2)</f>
      </c>
      <c r="K37" s="19">
        <f>IF(Data="","",Data-avg2)</f>
        <v>0.0002249881043496771</v>
      </c>
    </row>
    <row r="38" spans="1:11" ht="12.75">
      <c r="A38" s="1"/>
      <c r="B38" s="2" t="s">
        <v>3</v>
      </c>
      <c r="C38" s="14"/>
      <c r="D38" s="12">
        <f>IF(Data="","",Data-avg2)</f>
        <v>-0.0036805214007062936</v>
      </c>
      <c r="E38" s="23">
        <f>IF(Data="","",Data-avg2)</f>
        <v>-0.008001729514126144</v>
      </c>
      <c r="F38" s="23">
        <f>IF(Data="","",Data-avg2)</f>
      </c>
      <c r="G38" s="23">
        <f>IF(Data="","",Data-avg2)</f>
        <v>0.008900743598953653</v>
      </c>
      <c r="H38" s="23">
        <f>IF(Data="","",Data-avg2)</f>
      </c>
      <c r="I38" s="23">
        <f>IF(Data="","",Data-avg2)</f>
        <v>0.0010259017898737177</v>
      </c>
      <c r="J38" s="23">
        <f>IF(Data="","",Data-avg2)</f>
      </c>
      <c r="K38" s="21">
        <f>IF(Data="","",Data-avg2)</f>
        <v>0.001755605526003734</v>
      </c>
    </row>
    <row r="40" spans="10:11" ht="12.75">
      <c r="J40" s="15" t="s">
        <v>21</v>
      </c>
      <c r="K40" s="16">
        <f>AVERAGE(resid2)</f>
        <v>3.682691008512714E-16</v>
      </c>
    </row>
    <row r="41" spans="3:11" ht="12.75">
      <c r="C41" s="9" t="s">
        <v>28</v>
      </c>
      <c r="J41" s="17" t="s">
        <v>19</v>
      </c>
      <c r="K41" s="18">
        <f>STDEV(resid2)</f>
        <v>0.004193253521932204</v>
      </c>
    </row>
    <row r="42" spans="10:11" ht="12.75">
      <c r="J42" s="17" t="s">
        <v>24</v>
      </c>
      <c r="K42" s="19">
        <f>MAX(resid2)</f>
        <v>0.01657304937457127</v>
      </c>
    </row>
    <row r="43" spans="10:11" ht="12.75">
      <c r="J43" s="20" t="s">
        <v>25</v>
      </c>
      <c r="K43" s="21">
        <f>MIN(resid2)</f>
        <v>-0.011240563291437411</v>
      </c>
    </row>
  </sheetData>
  <conditionalFormatting sqref="K40:K43 C3:K38">
    <cfRule type="cellIs" priority="1" dxfId="0" operator="between" stopIfTrue="1">
      <formula>-0.007</formula>
      <formula>0.007</formula>
    </cfRule>
    <cfRule type="cellIs" priority="2" dxfId="1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2007-02-14T18:37:22Z</dcterms:created>
  <dcterms:modified xsi:type="dcterms:W3CDTF">2007-02-14T19:43:28Z</dcterms:modified>
  <cp:category/>
  <cp:version/>
  <cp:contentType/>
  <cp:contentStatus/>
</cp:coreProperties>
</file>