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15" windowHeight="14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<sst xmlns="http://schemas.openxmlformats.org/spreadsheetml/2006/main" count="53" uniqueCount="46">
  <si>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Task ID</t>
  </si>
  <si>
    <t>Multiplier</t>
  </si>
  <si>
    <t>Unit</t>
  </si>
  <si>
    <t>Number of Units</t>
  </si>
  <si>
    <t>Hours</t>
  </si>
  <si>
    <t>ORNL EM</t>
  </si>
  <si>
    <t>ORNL Dsn</t>
  </si>
  <si>
    <t>ORNL RM</t>
  </si>
  <si>
    <t>EMEM</t>
  </si>
  <si>
    <t>EMSM</t>
  </si>
  <si>
    <t>EMSB</t>
  </si>
  <si>
    <t>EMTB</t>
  </si>
  <si>
    <t>EASM</t>
  </si>
  <si>
    <t>EASB</t>
  </si>
  <si>
    <t>Title I &amp; II Design</t>
  </si>
  <si>
    <t>ProE Models (avg)</t>
  </si>
  <si>
    <t>Assy Dwgs</t>
  </si>
  <si>
    <t>Detail Dwgs</t>
  </si>
  <si>
    <t>Installation Dwg</t>
  </si>
  <si>
    <t>Cooling Schematic</t>
  </si>
  <si>
    <t>Electrical Schematic</t>
  </si>
  <si>
    <t>I&amp;C Schematic</t>
  </si>
  <si>
    <t>Stress Analysis</t>
  </si>
  <si>
    <t>Thermal Analysis</t>
  </si>
  <si>
    <t>Special Analysis (Electomagnetis)</t>
  </si>
  <si>
    <t>Fab Specifications</t>
  </si>
  <si>
    <t>PDR/FDR Reviews</t>
  </si>
  <si>
    <t>Resolve PDR Comments</t>
  </si>
  <si>
    <t>Meetings/Reporting/Presentations</t>
  </si>
  <si>
    <t>Subtotal Title I &amp; II Design</t>
  </si>
  <si>
    <t>hrs/model</t>
  </si>
  <si>
    <t>hrs/dwg</t>
  </si>
  <si>
    <t>hrs/calc</t>
  </si>
  <si>
    <t>hrs/spec</t>
  </si>
  <si>
    <t>hrs/review</t>
  </si>
  <si>
    <t>hrs/PDR</t>
  </si>
  <si>
    <t>% Total Hrs</t>
  </si>
  <si>
    <t>R&amp;D Activities</t>
  </si>
  <si>
    <t>R&amp;D - Pressure drop simulation w/ pressurized LN2 &amp; valve</t>
  </si>
  <si>
    <t>Subtotal R&amp;D Activities</t>
  </si>
  <si>
    <t>Title III Activities</t>
  </si>
  <si>
    <t>Disposition of RFDs &amp; NCRs</t>
  </si>
  <si>
    <t>As Built Drawings</t>
  </si>
  <si>
    <t>hrs/</t>
  </si>
  <si>
    <t># dwgs</t>
  </si>
  <si>
    <t>Procurement Support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</si>
</sst>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textRotation="90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9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A1" sqref="A1:O27"/>
    </sheetView>
  </sheetViews>
  <sheetFormatPr defaultColWidth="9.140625" defaultRowHeight="12.75"/>
  <cols>
    <col min="1" max="1" width="2.7109375" style="0" customWidth="1"/>
    <col min="2" max="2" width="30.421875" style="0" customWidth="1"/>
    <col min="3" max="3" width="11.57421875" style="0" customWidth="1"/>
    <col min="4" max="4" width="10.140625" style="12" customWidth="1"/>
    <col min="5" max="5" width="11.7109375" style="3" customWidth="1"/>
  </cols>
  <sheetData>
    <row r="1" spans="1:15" s="1" customFormat="1" ht="52.5">
      <c r="A1" s="8" t="s">
        <v>0</v>
      </c>
      <c r="B1" s="8"/>
      <c r="C1" s="1" t="s">
        <v>1</v>
      </c>
      <c r="D1" s="1" t="s">
        <v>2</v>
      </c>
      <c r="E1" s="2" t="s">
        <v>3</v>
      </c>
      <c r="F1" s="1" t="s">
        <v>4</v>
      </c>
      <c r="G1" s="13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</row>
    <row r="2" spans="1:15" ht="12.75">
      <c r="A2" s="5"/>
      <c r="B2" s="5"/>
      <c r="C2" s="5"/>
      <c r="D2" s="11"/>
      <c r="E2" s="6"/>
      <c r="F2" s="5"/>
      <c r="G2" s="14"/>
      <c r="H2" s="5"/>
      <c r="I2" s="5"/>
      <c r="J2" s="5"/>
      <c r="K2" s="5"/>
      <c r="L2" s="5"/>
      <c r="M2" s="5"/>
      <c r="N2" s="5"/>
      <c r="O2" s="5"/>
    </row>
    <row r="3" spans="1:7" ht="12.75">
      <c r="A3" s="7" t="s">
        <v>14</v>
      </c>
      <c r="G3" s="15"/>
    </row>
    <row r="4" spans="2:7" ht="12.75">
      <c r="B4" t="s">
        <v>15</v>
      </c>
      <c r="C4">
        <v>8</v>
      </c>
      <c r="D4" s="12" t="s">
        <v>30</v>
      </c>
      <c r="E4" s="3">
        <v>21</v>
      </c>
      <c r="F4">
        <f>C4*E4</f>
        <v>168</v>
      </c>
      <c r="G4" s="15">
        <f>F4</f>
        <v>168</v>
      </c>
    </row>
    <row r="5" spans="2:7" ht="12.75">
      <c r="B5" t="s">
        <v>16</v>
      </c>
      <c r="C5">
        <v>16</v>
      </c>
      <c r="D5" s="12" t="s">
        <v>31</v>
      </c>
      <c r="E5" s="3">
        <v>24</v>
      </c>
      <c r="F5">
        <f aca="true" t="shared" si="0" ref="F5:F15">C5*E5</f>
        <v>384</v>
      </c>
      <c r="G5" s="15">
        <f aca="true" t="shared" si="1" ref="G5:G17">F5</f>
        <v>384</v>
      </c>
    </row>
    <row r="6" spans="2:7" ht="12.75">
      <c r="B6" t="s">
        <v>17</v>
      </c>
      <c r="C6">
        <v>8</v>
      </c>
      <c r="D6" s="12" t="s">
        <v>31</v>
      </c>
      <c r="E6" s="3">
        <v>13</v>
      </c>
      <c r="F6">
        <f t="shared" si="0"/>
        <v>104</v>
      </c>
      <c r="G6" s="15">
        <f t="shared" si="1"/>
        <v>104</v>
      </c>
    </row>
    <row r="7" spans="2:7" ht="12.75">
      <c r="B7" t="s">
        <v>18</v>
      </c>
      <c r="C7">
        <v>16</v>
      </c>
      <c r="D7" s="12" t="s">
        <v>31</v>
      </c>
      <c r="E7" s="3">
        <v>14</v>
      </c>
      <c r="F7">
        <f t="shared" si="0"/>
        <v>224</v>
      </c>
      <c r="G7" s="15">
        <f t="shared" si="1"/>
        <v>224</v>
      </c>
    </row>
    <row r="8" spans="2:7" ht="12.75">
      <c r="B8" t="s">
        <v>19</v>
      </c>
      <c r="C8">
        <v>20</v>
      </c>
      <c r="D8" s="12" t="s">
        <v>31</v>
      </c>
      <c r="E8" s="3">
        <v>1</v>
      </c>
      <c r="F8">
        <f t="shared" si="0"/>
        <v>20</v>
      </c>
      <c r="G8" s="15">
        <f t="shared" si="1"/>
        <v>20</v>
      </c>
    </row>
    <row r="9" spans="2:7" ht="12.75">
      <c r="B9" t="s">
        <v>20</v>
      </c>
      <c r="C9">
        <v>0</v>
      </c>
      <c r="D9" s="12" t="s">
        <v>31</v>
      </c>
      <c r="E9" s="3">
        <v>1</v>
      </c>
      <c r="F9">
        <f t="shared" si="0"/>
        <v>0</v>
      </c>
      <c r="G9" s="15">
        <f t="shared" si="1"/>
        <v>0</v>
      </c>
    </row>
    <row r="10" spans="2:7" ht="12.75">
      <c r="B10" t="s">
        <v>21</v>
      </c>
      <c r="C10">
        <v>20</v>
      </c>
      <c r="D10" s="12" t="s">
        <v>31</v>
      </c>
      <c r="E10" s="3">
        <v>1</v>
      </c>
      <c r="F10">
        <f t="shared" si="0"/>
        <v>20</v>
      </c>
      <c r="G10" s="15">
        <f t="shared" si="1"/>
        <v>20</v>
      </c>
    </row>
    <row r="11" spans="2:7" ht="12.75">
      <c r="B11" t="s">
        <v>22</v>
      </c>
      <c r="C11">
        <v>40</v>
      </c>
      <c r="D11" s="12" t="s">
        <v>32</v>
      </c>
      <c r="E11" s="3">
        <v>1</v>
      </c>
      <c r="F11">
        <f t="shared" si="0"/>
        <v>40</v>
      </c>
      <c r="G11" s="15">
        <f t="shared" si="1"/>
        <v>40</v>
      </c>
    </row>
    <row r="12" spans="2:7" ht="12.75">
      <c r="B12" t="s">
        <v>23</v>
      </c>
      <c r="C12">
        <v>40</v>
      </c>
      <c r="D12" s="12" t="s">
        <v>32</v>
      </c>
      <c r="E12" s="3">
        <v>1</v>
      </c>
      <c r="F12">
        <f t="shared" si="0"/>
        <v>40</v>
      </c>
      <c r="G12" s="15">
        <f t="shared" si="1"/>
        <v>40</v>
      </c>
    </row>
    <row r="13" spans="2:7" ht="12.75">
      <c r="B13" t="s">
        <v>24</v>
      </c>
      <c r="C13">
        <v>160</v>
      </c>
      <c r="D13" s="12" t="s">
        <v>32</v>
      </c>
      <c r="E13" s="3">
        <v>0</v>
      </c>
      <c r="F13">
        <f t="shared" si="0"/>
        <v>0</v>
      </c>
      <c r="G13" s="15">
        <f t="shared" si="1"/>
        <v>0</v>
      </c>
    </row>
    <row r="14" spans="2:7" ht="12.75">
      <c r="B14" t="s">
        <v>25</v>
      </c>
      <c r="C14">
        <v>160</v>
      </c>
      <c r="D14" s="12" t="s">
        <v>33</v>
      </c>
      <c r="E14" s="3">
        <v>2</v>
      </c>
      <c r="F14">
        <f t="shared" si="0"/>
        <v>320</v>
      </c>
      <c r="G14" s="15">
        <f t="shared" si="1"/>
        <v>320</v>
      </c>
    </row>
    <row r="15" spans="2:7" ht="12.75">
      <c r="B15" t="s">
        <v>26</v>
      </c>
      <c r="C15">
        <v>80</v>
      </c>
      <c r="D15" s="12" t="s">
        <v>34</v>
      </c>
      <c r="E15" s="3">
        <v>2</v>
      </c>
      <c r="F15">
        <f t="shared" si="0"/>
        <v>160</v>
      </c>
      <c r="G15" s="15">
        <f t="shared" si="1"/>
        <v>160</v>
      </c>
    </row>
    <row r="16" spans="2:7" ht="12.75">
      <c r="B16" t="s">
        <v>27</v>
      </c>
      <c r="C16">
        <v>40</v>
      </c>
      <c r="D16" s="12" t="s">
        <v>35</v>
      </c>
      <c r="E16" s="3">
        <v>1</v>
      </c>
      <c r="F16">
        <v>40</v>
      </c>
      <c r="G16" s="15">
        <f t="shared" si="1"/>
        <v>40</v>
      </c>
    </row>
    <row r="17" spans="2:7" ht="12.75">
      <c r="B17" t="s">
        <v>28</v>
      </c>
      <c r="C17" s="10">
        <v>0.1</v>
      </c>
      <c r="D17" s="12" t="s">
        <v>36</v>
      </c>
      <c r="F17">
        <f>0.1*SUM(F4:F16)</f>
        <v>152</v>
      </c>
      <c r="G17" s="15">
        <f t="shared" si="1"/>
        <v>152</v>
      </c>
    </row>
    <row r="18" spans="2:7" s="16" customFormat="1" ht="12.75">
      <c r="B18" s="9" t="s">
        <v>29</v>
      </c>
      <c r="D18" s="17"/>
      <c r="E18" s="18"/>
      <c r="F18" s="19">
        <f>SUM(F4:F17)</f>
        <v>1672</v>
      </c>
      <c r="G18" s="9">
        <f>SUM(G4:G17)</f>
        <v>1672</v>
      </c>
    </row>
    <row r="19" ht="12.75">
      <c r="F19" s="20"/>
    </row>
    <row r="20" spans="1:6" ht="12.75">
      <c r="A20" s="7" t="s">
        <v>37</v>
      </c>
      <c r="F20" s="20"/>
    </row>
    <row r="21" spans="2:7" ht="12.75">
      <c r="B21" t="s">
        <v>38</v>
      </c>
      <c r="F21" s="20"/>
      <c r="G21">
        <v>40</v>
      </c>
    </row>
    <row r="22" spans="2:7" s="16" customFormat="1" ht="12.75">
      <c r="B22" s="9" t="s">
        <v>39</v>
      </c>
      <c r="D22" s="17"/>
      <c r="E22" s="18"/>
      <c r="F22" s="19"/>
      <c r="G22" s="9">
        <f>G21</f>
        <v>40</v>
      </c>
    </row>
    <row r="23" ht="12.75">
      <c r="F23" s="20"/>
    </row>
    <row r="24" spans="1:6" ht="12.75">
      <c r="A24" s="7" t="s">
        <v>40</v>
      </c>
      <c r="F24" s="20"/>
    </row>
    <row r="25" spans="2:10" ht="12.75">
      <c r="B25" t="s">
        <v>41</v>
      </c>
      <c r="C25">
        <v>1</v>
      </c>
      <c r="D25" s="12" t="s">
        <v>43</v>
      </c>
      <c r="E25" s="3">
        <v>38</v>
      </c>
      <c r="F25" s="20">
        <f>C25*E25</f>
        <v>38</v>
      </c>
      <c r="J25">
        <f>F25</f>
        <v>38</v>
      </c>
    </row>
    <row r="26" spans="2:7" ht="12.75">
      <c r="B26" t="s">
        <v>42</v>
      </c>
      <c r="C26">
        <v>2</v>
      </c>
      <c r="D26" s="12" t="s">
        <v>44</v>
      </c>
      <c r="E26" s="3">
        <v>52</v>
      </c>
      <c r="F26" s="20">
        <f>C26*E26</f>
        <v>104</v>
      </c>
      <c r="G26">
        <f>F26</f>
        <v>104</v>
      </c>
    </row>
    <row r="27" spans="2:11" ht="12.75">
      <c r="B27" t="s">
        <v>45</v>
      </c>
      <c r="F27" s="20">
        <v>80</v>
      </c>
      <c r="J27">
        <f>F27/2</f>
        <v>40</v>
      </c>
      <c r="K27">
        <f>F27/2</f>
        <v>40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bsimmons</dc:creator>
  <cp:keywords/>
  <dc:description/>
  <cp:lastModifiedBy>bsimmons</cp:lastModifiedBy>
  <dcterms:created xsi:type="dcterms:W3CDTF">2008-07-22T13:35:22Z</dcterms:created>
  <dcterms:modified xsi:type="dcterms:W3CDTF">2008-07-22T14:02:12Z</dcterms:modified>
  <cp:category/>
  <cp:version/>
  <cp:contentType/>
  <cp:contentStatus/>
</cp:coreProperties>
</file>