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521" windowWidth="16545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<sst xmlns="http://schemas.openxmlformats.org/spreadsheetml/2006/main" count="35" uniqueCount="32">
  <si>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Hardnes (Brinell) max</t>
  </si>
  <si>
    <t>bolt size</t>
  </si>
  <si>
    <t>Pitch diameter</t>
  </si>
  <si>
    <t>threads/in.</t>
  </si>
  <si>
    <t>tensile area</t>
  </si>
  <si>
    <t>Tension allowable</t>
  </si>
  <si>
    <t>Shear allowable</t>
  </si>
  <si>
    <t>Thread engagement length</t>
  </si>
  <si>
    <t>Eq. 3.7 "An Introduction…</t>
  </si>
  <si>
    <t>At tension allowable</t>
  </si>
  <si>
    <t>Type</t>
  </si>
  <si>
    <t>UNS</t>
  </si>
  <si>
    <t>Tensile (ksi) min</t>
  </si>
  <si>
    <t>Yield (ksi) min</t>
  </si>
  <si>
    <t>Elongation min</t>
  </si>
  <si>
    <t>Hardness (Rockwell B) max</t>
  </si>
  <si>
    <t>S30200</t>
  </si>
  <si>
    <t>40% in 2"</t>
  </si>
  <si>
    <t>S30400</t>
  </si>
  <si>
    <t>304L</t>
  </si>
  <si>
    <t>S30403</t>
  </si>
  <si>
    <t>S30900</t>
  </si>
  <si>
    <t>300 Series Austinetic  (from http://www.sppusa.com/reference/stainless_steel/physical.html)</t>
  </si>
  <si>
    <t>Ultimate tensile str.</t>
  </si>
  <si>
    <t>Tensile Yield strength</t>
  </si>
  <si>
    <t>Max Axial load/bolt</t>
  </si>
  <si>
    <t>Applied Axial load/bolt</t>
  </si>
  <si>
    <t>2/3 Yield for Stud</t>
  </si>
  <si>
    <t>Eq. 2.1 "An Intro. to the design and Behavior of Bolted Joints".</t>
  </si>
  <si>
    <t xml:space="preserve">Thread Shear (pull out) F.S. </t>
  </si>
  <si>
    <t>Thread Shear area</t>
  </si>
  <si>
    <t>Thread Shear stress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</si>
</sst>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32.00390625" style="3" customWidth="1"/>
    <col min="2" max="2" width="10.00390625" style="2" customWidth="1"/>
    <col min="3" max="3" width="9.421875" style="3" customWidth="1"/>
    <col min="4" max="4" width="8.421875" style="3" customWidth="1"/>
    <col min="5" max="5" width="8.140625" style="3" customWidth="1"/>
    <col min="6" max="6" width="8.28125" style="3" customWidth="1"/>
    <col min="7" max="7" width="19.140625" style="3" customWidth="1"/>
    <col min="8" max="8" width="10.7109375" style="3" customWidth="1"/>
    <col min="9" max="9" width="9.421875" style="3" customWidth="1"/>
    <col min="10" max="16384" width="8.8515625" style="3" customWidth="1"/>
  </cols>
  <sheetData>
    <row r="1" ht="12.75">
      <c r="A1" s="1"/>
    </row>
    <row r="2" ht="12.75">
      <c r="A2" s="1"/>
    </row>
    <row r="3" spans="1:2" ht="12.75">
      <c r="A3" s="4" t="s">
        <v>1</v>
      </c>
      <c r="B3" s="5">
        <v>0.25</v>
      </c>
    </row>
    <row r="4" spans="1:2" ht="12.75">
      <c r="A4" s="4" t="s">
        <v>3</v>
      </c>
      <c r="B4" s="5">
        <v>20</v>
      </c>
    </row>
    <row r="5" spans="1:2" ht="12.75">
      <c r="A5" s="4" t="s">
        <v>2</v>
      </c>
      <c r="B5" s="5">
        <v>0.2175</v>
      </c>
    </row>
    <row r="6" spans="1:3" ht="12.75">
      <c r="A6" s="4" t="s">
        <v>4</v>
      </c>
      <c r="B6" s="5">
        <f>0.7854*(B3-0.9743/B4)^2</f>
        <v>0.031820992472115</v>
      </c>
      <c r="C6" s="3" t="s">
        <v>28</v>
      </c>
    </row>
    <row r="7" spans="1:2" ht="12.75">
      <c r="A7" s="4" t="s">
        <v>24</v>
      </c>
      <c r="B7" s="6">
        <v>30000</v>
      </c>
    </row>
    <row r="8" spans="1:2" ht="12.75">
      <c r="A8" s="4" t="s">
        <v>23</v>
      </c>
      <c r="B8" s="6">
        <v>70000</v>
      </c>
    </row>
    <row r="9" spans="1:3" ht="12.75">
      <c r="A9" s="4" t="s">
        <v>5</v>
      </c>
      <c r="B9" s="6">
        <f>B7*2/3</f>
        <v>20000</v>
      </c>
      <c r="C9" s="3" t="s">
        <v>27</v>
      </c>
    </row>
    <row r="10" spans="1:3" ht="12.75">
      <c r="A10" s="4" t="s">
        <v>25</v>
      </c>
      <c r="B10" s="6">
        <f>B9*B6</f>
        <v>636.4198494423</v>
      </c>
      <c r="C10" s="3" t="s">
        <v>9</v>
      </c>
    </row>
    <row r="11" spans="1:4" ht="12.75">
      <c r="A11" s="4" t="s">
        <v>26</v>
      </c>
      <c r="B11" s="6">
        <f>1500/4</f>
        <v>375</v>
      </c>
      <c r="C11" s="4"/>
      <c r="D11" s="4"/>
    </row>
    <row r="12" spans="1:5" ht="12.75">
      <c r="A12" s="4" t="s">
        <v>6</v>
      </c>
      <c r="B12" s="6">
        <v>15000</v>
      </c>
      <c r="C12" s="6"/>
      <c r="D12" s="6"/>
      <c r="E12" s="8"/>
    </row>
    <row r="13" spans="1:5" ht="12.75">
      <c r="A13" s="4" t="s">
        <v>7</v>
      </c>
      <c r="B13" s="5">
        <v>0.5</v>
      </c>
      <c r="C13" s="5"/>
      <c r="D13" s="5"/>
      <c r="E13" s="3" t="s">
        <v>8</v>
      </c>
    </row>
    <row r="14" spans="1:4" ht="12.75">
      <c r="A14" s="4" t="s">
        <v>30</v>
      </c>
      <c r="B14" s="5">
        <f>PI()*B5*B13*0.75</f>
        <v>0.2562361508084175</v>
      </c>
      <c r="C14" s="5"/>
      <c r="D14" s="5"/>
    </row>
    <row r="15" spans="1:4" ht="12.75">
      <c r="A15" s="4" t="s">
        <v>31</v>
      </c>
      <c r="B15" s="6">
        <f>B11/B14</f>
        <v>1463.493729580647</v>
      </c>
      <c r="C15" s="6"/>
      <c r="D15" s="6"/>
    </row>
    <row r="16" spans="1:4" ht="12.75">
      <c r="A16" s="4" t="s">
        <v>29</v>
      </c>
      <c r="B16" s="7">
        <f>B12/B15</f>
        <v>10.2494460323367</v>
      </c>
      <c r="C16" s="7"/>
      <c r="D16" s="7"/>
    </row>
    <row r="17" spans="1:4" ht="20.25" customHeight="1">
      <c r="A17" s="4"/>
      <c r="B17" s="7"/>
      <c r="C17" s="7"/>
      <c r="D17" s="7"/>
    </row>
    <row r="18" ht="14.25" customHeight="1">
      <c r="D18" s="9"/>
    </row>
    <row r="19" ht="15.75" customHeight="1"/>
    <row r="20" spans="1:7" ht="12.75">
      <c r="A20" s="16" t="s">
        <v>22</v>
      </c>
      <c r="B20" s="16"/>
      <c r="C20" s="16"/>
      <c r="D20" s="16"/>
      <c r="E20" s="16"/>
      <c r="F20" s="16"/>
      <c r="G20" s="16"/>
    </row>
    <row r="21" spans="1:7" ht="13.5" customHeight="1">
      <c r="A21" s="16"/>
      <c r="B21" s="16"/>
      <c r="C21" s="16"/>
      <c r="D21" s="16"/>
      <c r="E21" s="16"/>
      <c r="F21" s="16"/>
      <c r="G21" s="16"/>
    </row>
    <row r="22" spans="1:7" ht="45" customHeight="1">
      <c r="A22" s="10" t="s">
        <v>10</v>
      </c>
      <c r="B22" s="10" t="s">
        <v>11</v>
      </c>
      <c r="C22" s="10" t="s">
        <v>12</v>
      </c>
      <c r="D22" s="10" t="s">
        <v>13</v>
      </c>
      <c r="E22" s="10" t="s">
        <v>14</v>
      </c>
      <c r="F22" s="10" t="s">
        <v>0</v>
      </c>
      <c r="G22" s="10" t="s">
        <v>15</v>
      </c>
    </row>
    <row r="23" spans="1:7" ht="2.25" customHeight="1" hidden="1">
      <c r="A23" s="17"/>
      <c r="B23" s="17"/>
      <c r="C23" s="17"/>
      <c r="D23" s="17"/>
      <c r="E23" s="17"/>
      <c r="F23" s="17"/>
      <c r="G23" s="17"/>
    </row>
    <row r="24" spans="1:7" ht="12.75">
      <c r="A24" s="11">
        <v>302</v>
      </c>
      <c r="B24" s="12" t="s">
        <v>16</v>
      </c>
      <c r="C24" s="11">
        <v>75</v>
      </c>
      <c r="D24" s="11">
        <v>30</v>
      </c>
      <c r="E24" s="11" t="s">
        <v>17</v>
      </c>
      <c r="F24" s="11">
        <v>183</v>
      </c>
      <c r="G24" s="11">
        <v>88</v>
      </c>
    </row>
    <row r="25" spans="1:7" ht="12.75">
      <c r="A25" s="11">
        <v>304</v>
      </c>
      <c r="B25" s="12" t="s">
        <v>18</v>
      </c>
      <c r="C25" s="11">
        <v>75</v>
      </c>
      <c r="D25" s="11">
        <v>30</v>
      </c>
      <c r="E25" s="11" t="s">
        <v>17</v>
      </c>
      <c r="F25" s="11">
        <v>183</v>
      </c>
      <c r="G25" s="11">
        <v>88</v>
      </c>
    </row>
    <row r="26" spans="1:7" ht="12.75">
      <c r="A26" s="11" t="s">
        <v>19</v>
      </c>
      <c r="B26" s="12" t="s">
        <v>20</v>
      </c>
      <c r="C26" s="11">
        <v>70</v>
      </c>
      <c r="D26" s="11">
        <v>30</v>
      </c>
      <c r="E26" s="11" t="s">
        <v>17</v>
      </c>
      <c r="F26" s="11">
        <v>183</v>
      </c>
      <c r="G26" s="11">
        <v>88</v>
      </c>
    </row>
    <row r="27" spans="1:7" ht="12.75">
      <c r="A27" s="11">
        <v>309</v>
      </c>
      <c r="B27" s="12" t="s">
        <v>21</v>
      </c>
      <c r="C27" s="11">
        <v>75</v>
      </c>
      <c r="D27" s="11">
        <v>30</v>
      </c>
      <c r="E27" s="11" t="s">
        <v>17</v>
      </c>
      <c r="F27" s="11">
        <v>217</v>
      </c>
      <c r="G27" s="11">
        <v>95</v>
      </c>
    </row>
    <row r="28" spans="1:7" ht="12.75">
      <c r="A28" s="13"/>
      <c r="B28" s="14"/>
      <c r="C28" s="13"/>
      <c r="D28" s="13"/>
      <c r="E28" s="13"/>
      <c r="F28" s="13"/>
      <c r="G28" s="13"/>
    </row>
    <row r="29" ht="12.75">
      <c r="C29" s="15"/>
    </row>
  </sheetData>
  <mergeCells count="2">
    <mergeCell ref="A20:G21"/>
    <mergeCell ref="A23:G23"/>
  </mergeCells>
  <printOptions/>
  <pageMargins left="0.57" right="0.55" top="1" bottom="1" header="0.5" footer="0.5"/>
  <pageSetup horizontalDpi="600" verticalDpi="600" orientation="portrait" r:id="rId1"/>
  <headerFooter alignWithMargins="0">
    <oddHeader>&amp;C&amp;"Arial,Bold"&amp;14Calculation for NSTX Flag Box Bolt Torque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Heitzenroeder</dc:creator>
  <cp:keywords/>
  <dc:description/>
  <cp:lastModifiedBy>helpdesk</cp:lastModifiedBy>
  <cp:lastPrinted>2004-10-27T18:22:29Z</cp:lastPrinted>
  <dcterms:created xsi:type="dcterms:W3CDTF">2003-07-07T14:14:38Z</dcterms:created>
  <dcterms:modified xsi:type="dcterms:W3CDTF">2005-11-01T13:10:51Z</dcterms:modified>
  <cp:category/>
  <cp:version/>
  <cp:contentType/>
  <cp:contentStatus/>
</cp:coreProperties>
</file>