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<sst xmlns="http://schemas.openxmlformats.org/spreadsheetml/2006/main" count="182" uniqueCount="69">
  <si>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</si>
  <si>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</si>
  <si>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</si>
  <si>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</si>
  <si>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</si>
  <si>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</si>
  <si>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</si>
  <si>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</si>
  <si>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</si>
  <si>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</si>
  <si>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</si>
  <si>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</si>
  <si>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</si>
  <si>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</si>
  <si>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</si>
  <si>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</si>
  <si>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</si>
  <si>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</si>
  <si>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</si>
  <si>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</si>
  <si>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</si>
  <si>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</si>
  <si>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</si>
  <si>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</si>
  <si>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</si>
  <si>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</si>
  <si>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</si>
  <si>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</si>
  <si>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</si>
  <si>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</si>
  <si>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</si>
  <si>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</si>
  <si>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</si>
  <si>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</si>
  <si>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</si>
  <si>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</si>
  <si>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</si>
  <si>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</si>
  <si>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</si>
  <si>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</si>
  <si>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</si>
  <si>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</si>
  <si>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</si>
  <si>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</si>
  <si>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</si>
  <si>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</si>
  <si>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</si>
  <si>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SMALL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</si>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</sst>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marker val="1"/>
        <c:axId val="22482736"/>
        <c:axId val="1018033"/>
      </c:lineChart>
      <c:catAx>
        <c:axId val="22482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27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302130"/>
        <c:axId val="215014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2.115916859882405E-274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295260"/>
        <c:axId val="63895293"/>
      </c:scatterChart>
      <c:val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1443"/>
        <c:crosses val="max"/>
        <c:crossBetween val="midCat"/>
        <c:dispUnits/>
      </c:valAx>
      <c:valAx>
        <c:axId val="2150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2130"/>
        <c:crosses val="max"/>
        <c:crossBetween val="midCat"/>
        <c:dispUnits/>
      </c:valAx>
      <c:valAx>
        <c:axId val="59295260"/>
        <c:scaling>
          <c:orientation val="minMax"/>
        </c:scaling>
        <c:axPos val="b"/>
        <c:delete val="1"/>
        <c:majorTickMark val="in"/>
        <c:minorTickMark val="none"/>
        <c:tickLblPos val="nextTo"/>
        <c:crossAx val="63895293"/>
        <c:crosses val="max"/>
        <c:crossBetween val="midCat"/>
        <c:dispUnits/>
      </c:valAx>
      <c:valAx>
        <c:axId val="63895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952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162298"/>
        <c:axId val="153518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3948644"/>
        <c:axId val="35537797"/>
      </c:lineChart>
      <c:catAx>
        <c:axId val="9162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51819"/>
        <c:crosses val="autoZero"/>
        <c:auto val="0"/>
        <c:lblOffset val="100"/>
        <c:tickLblSkip val="1"/>
        <c:noMultiLvlLbl val="0"/>
      </c:catAx>
      <c:valAx>
        <c:axId val="15351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62298"/>
        <c:crossesAt val="1"/>
        <c:crossBetween val="between"/>
        <c:dispUnits/>
      </c:valAx>
      <c:catAx>
        <c:axId val="3948644"/>
        <c:scaling>
          <c:orientation val="minMax"/>
        </c:scaling>
        <c:axPos val="b"/>
        <c:delete val="1"/>
        <c:majorTickMark val="in"/>
        <c:minorTickMark val="none"/>
        <c:tickLblPos val="nextTo"/>
        <c:crossAx val="35537797"/>
        <c:crosses val="autoZero"/>
        <c:auto val="0"/>
        <c:lblOffset val="100"/>
        <c:tickLblSkip val="1"/>
        <c:noMultiLvlLbl val="0"/>
      </c:catAx>
      <c:valAx>
        <c:axId val="355377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486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/>
            </c:numRef>
          </c:val>
        </c:ser>
        <c:axId val="51404718"/>
        <c:axId val="59989279"/>
      </c:areaChart>
      <c:catAx>
        <c:axId val="51404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989279"/>
        <c:crosses val="autoZero"/>
        <c:auto val="1"/>
        <c:lblOffset val="100"/>
        <c:noMultiLvlLbl val="0"/>
      </c:catAx>
      <c:valAx>
        <c:axId val="59989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471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2600"/>
        <c:axId val="272934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44314018"/>
        <c:axId val="63281843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293401"/>
        <c:crosses val="autoZero"/>
        <c:auto val="0"/>
        <c:lblOffset val="100"/>
        <c:tickLblSkip val="1"/>
        <c:noMultiLvlLbl val="0"/>
      </c:catAx>
      <c:valAx>
        <c:axId val="27293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2600"/>
        <c:crossesAt val="1"/>
        <c:crossBetween val="between"/>
        <c:dispUnits/>
      </c:valAx>
      <c:catAx>
        <c:axId val="44314018"/>
        <c:scaling>
          <c:orientation val="minMax"/>
        </c:scaling>
        <c:axPos val="b"/>
        <c:delete val="1"/>
        <c:majorTickMark val="in"/>
        <c:minorTickMark val="none"/>
        <c:tickLblPos val="nextTo"/>
        <c:crossAx val="63281843"/>
        <c:crosses val="autoZero"/>
        <c:auto val="0"/>
        <c:lblOffset val="100"/>
        <c:tickLblSkip val="1"/>
        <c:noMultiLvlLbl val="0"/>
      </c:catAx>
      <c:valAx>
        <c:axId val="632818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140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1"/>
        </c:ser>
        <c:axId val="32665676"/>
        <c:axId val="25555629"/>
      </c:lineChart>
      <c:catAx>
        <c:axId val="326656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555629"/>
        <c:crosses val="autoZero"/>
        <c:auto val="0"/>
        <c:lblOffset val="100"/>
        <c:tickLblSkip val="1"/>
        <c:noMultiLvlLbl val="0"/>
      </c:catAx>
      <c:valAx>
        <c:axId val="255556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656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674070"/>
        <c:axId val="56740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40898304"/>
        <c:axId val="32540417"/>
      </c:line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40039"/>
        <c:crosses val="autoZero"/>
        <c:auto val="0"/>
        <c:lblOffset val="100"/>
        <c:tickLblSkip val="1"/>
        <c:noMultiLvlLbl val="0"/>
      </c:catAx>
      <c:valAx>
        <c:axId val="56740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74070"/>
        <c:crossesAt val="1"/>
        <c:crossBetween val="between"/>
        <c:dispUnits/>
      </c:valAx>
      <c:catAx>
        <c:axId val="40898304"/>
        <c:scaling>
          <c:orientation val="minMax"/>
        </c:scaling>
        <c:axPos val="b"/>
        <c:delete val="1"/>
        <c:majorTickMark val="in"/>
        <c:minorTickMark val="none"/>
        <c:tickLblPos val="nextTo"/>
        <c:crossAx val="32540417"/>
        <c:crosses val="autoZero"/>
        <c:auto val="0"/>
        <c:lblOffset val="100"/>
        <c:tickLblSkip val="1"/>
        <c:noMultiLvlLbl val="0"/>
      </c:catAx>
      <c:valAx>
        <c:axId val="32540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898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-0.18570769230769232</c:v>
                </c:pt>
                <c:pt idx="1">
                  <c:v>-0.18570769230769232</c:v>
                </c:pt>
                <c:pt idx="2">
                  <c:v>-0.18570769230769232</c:v>
                </c:pt>
                <c:pt idx="3">
                  <c:v>-0.18570769230769232</c:v>
                </c:pt>
                <c:pt idx="4">
                  <c:v>-0.18570769230769232</c:v>
                </c:pt>
                <c:pt idx="5">
                  <c:v>-0.18570769230769232</c:v>
                </c:pt>
                <c:pt idx="6">
                  <c:v>-0.18570769230769232</c:v>
                </c:pt>
                <c:pt idx="7">
                  <c:v>-0.18570769230769232</c:v>
                </c:pt>
                <c:pt idx="8">
                  <c:v>-0.18570769230769232</c:v>
                </c:pt>
                <c:pt idx="9">
                  <c:v>-0.18570769230769232</c:v>
                </c:pt>
                <c:pt idx="10">
                  <c:v>-0.18570769230769232</c:v>
                </c:pt>
                <c:pt idx="11">
                  <c:v>-0.18570769230769232</c:v>
                </c:pt>
                <c:pt idx="12">
                  <c:v>-0.18570769230769232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42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535092"/>
        <c:axId val="243803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096766"/>
        <c:axId val="28653167"/>
      </c:lineChart>
      <c:catAx>
        <c:axId val="3253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380373"/>
        <c:crosses val="autoZero"/>
        <c:auto val="0"/>
        <c:lblOffset val="100"/>
        <c:tickLblSkip val="1"/>
        <c:noMultiLvlLbl val="0"/>
      </c:catAx>
      <c:valAx>
        <c:axId val="24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35092"/>
        <c:crossesAt val="1"/>
        <c:crossBetween val="between"/>
        <c:dispUnits/>
      </c:valAx>
      <c:catAx>
        <c:axId val="18096766"/>
        <c:scaling>
          <c:orientation val="minMax"/>
        </c:scaling>
        <c:axPos val="b"/>
        <c:delete val="1"/>
        <c:majorTickMark val="in"/>
        <c:minorTickMark val="none"/>
        <c:tickLblPos val="nextTo"/>
        <c:crossAx val="28653167"/>
        <c:crosses val="autoZero"/>
        <c:auto val="0"/>
        <c:lblOffset val="100"/>
        <c:tickLblSkip val="1"/>
        <c:noMultiLvlLbl val="0"/>
      </c:catAx>
      <c:valAx>
        <c:axId val="286531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551912"/>
        <c:axId val="39205161"/>
      </c:scatterChart>
      <c:valAx>
        <c:axId val="5655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05161"/>
        <c:crosses val="max"/>
        <c:crossBetween val="midCat"/>
        <c:dispUnits/>
      </c:valAx>
      <c:valAx>
        <c:axId val="3920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19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39164.30641203704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-0.18570769230769232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-0.17967363214862878</v>
      </c>
      <c r="H8" s="5"/>
    </row>
    <row r="9" spans="5:8" ht="13.5">
      <c r="E9" s="64" t="s">
        <v>13</v>
      </c>
      <c r="F9" s="64"/>
      <c r="G9" s="35">
        <v>-0.1984026392944194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0.01872900714579062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0.10898089474721573</v>
      </c>
      <c r="L18" s="42">
        <v>0</v>
      </c>
      <c r="M18" s="42">
        <v>0.07463331205734391</v>
      </c>
      <c r="N18" s="51">
        <v>-0.17967363214862878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-0.022125896263503364</v>
      </c>
      <c r="L19" s="42">
        <v>-0.1699570447629739</v>
      </c>
      <c r="M19" s="42">
        <v>0</v>
      </c>
      <c r="N19" s="51">
        <v>-0.1984026392944194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0.1311067910107191</v>
      </c>
      <c r="L20" s="42">
        <v>0.1699570447629739</v>
      </c>
      <c r="M20" s="42">
        <v>0.07463331205734391</v>
      </c>
      <c r="N20" s="51">
        <v>0.01872900714579062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0.03359968573646992</v>
      </c>
      <c r="L22" s="42">
        <v>-0.16561749359093297</v>
      </c>
      <c r="M22" s="42">
        <v>0.06548185899165127</v>
      </c>
      <c r="N22" s="51">
        <v>-0.18570769230769232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0.052080084730477295</v>
      </c>
      <c r="L23" s="42">
        <v>0.1656458525185483</v>
      </c>
      <c r="M23" s="42">
        <v>0.06603571951294679</v>
      </c>
      <c r="N23" s="51">
        <v>0.1857729795576389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0.041416736221880565</v>
      </c>
      <c r="L24" s="42">
        <v>0.00319016133736615</v>
      </c>
      <c r="M24" s="42">
        <v>0.00888327609270673</v>
      </c>
      <c r="N24" s="51">
        <v>0.005202637398226936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53.401073</v>
      </c>
      <c r="D47" s="24">
        <v>46.282536</v>
      </c>
      <c r="E47" s="24">
        <v>-20.329122</v>
      </c>
      <c r="F47" s="60">
        <v>-0.1833</v>
      </c>
    </row>
    <row r="48" spans="2:6" ht="13.5">
      <c r="B48" s="27" t="s">
        <v>57</v>
      </c>
      <c r="C48" s="24">
        <v>51.548207</v>
      </c>
      <c r="D48" s="24">
        <v>46.638381</v>
      </c>
      <c r="E48" s="24">
        <v>-20.003734</v>
      </c>
      <c r="F48" s="60">
        <v>-0.1804</v>
      </c>
    </row>
    <row r="49" spans="2:6" ht="13.5">
      <c r="B49" s="27" t="s">
        <v>58</v>
      </c>
      <c r="C49" s="24">
        <v>49.723448</v>
      </c>
      <c r="D49" s="24">
        <v>46.936785</v>
      </c>
      <c r="E49" s="24">
        <v>-19.602931</v>
      </c>
      <c r="F49" s="60">
        <v>-0.1822</v>
      </c>
    </row>
    <row r="50" spans="2:6" ht="13.5">
      <c r="B50" s="27" t="s">
        <v>59</v>
      </c>
      <c r="C50" s="24">
        <v>47.928935</v>
      </c>
      <c r="D50" s="24">
        <v>47.196264</v>
      </c>
      <c r="E50" s="24">
        <v>-19.099654</v>
      </c>
      <c r="F50" s="60">
        <v>-0.1797</v>
      </c>
    </row>
    <row r="51" spans="2:6" ht="13.5">
      <c r="B51" s="27" t="s">
        <v>60</v>
      </c>
      <c r="C51" s="24">
        <v>46.160782</v>
      </c>
      <c r="D51" s="24">
        <v>47.40958</v>
      </c>
      <c r="E51" s="24">
        <v>-18.479789</v>
      </c>
      <c r="F51" s="60">
        <v>-0.1809</v>
      </c>
    </row>
    <row r="52" spans="2:6" ht="13.5">
      <c r="B52" s="27" t="s">
        <v>61</v>
      </c>
      <c r="C52" s="24">
        <v>44.408236</v>
      </c>
      <c r="D52" s="24">
        <v>47.57033</v>
      </c>
      <c r="E52" s="24">
        <v>-17.748652</v>
      </c>
      <c r="F52" s="60">
        <v>-0.1833</v>
      </c>
    </row>
    <row r="53" spans="2:6" ht="13.5">
      <c r="B53" s="27" t="s">
        <v>62</v>
      </c>
      <c r="C53" s="24">
        <v>42.64874</v>
      </c>
      <c r="D53" s="24">
        <v>47.657991</v>
      </c>
      <c r="E53" s="24">
        <v>-16.935269</v>
      </c>
      <c r="F53" s="60">
        <v>-0.1854</v>
      </c>
    </row>
    <row r="54" spans="2:6" ht="13.5">
      <c r="B54" s="27" t="s">
        <v>63</v>
      </c>
      <c r="C54" s="24">
        <v>40.843491</v>
      </c>
      <c r="D54" s="24">
        <v>47.629462</v>
      </c>
      <c r="E54" s="24">
        <v>-16.105313</v>
      </c>
      <c r="F54" s="60">
        <v>-0.1866</v>
      </c>
    </row>
    <row r="55" spans="2:6" ht="13.5">
      <c r="B55" s="27" t="s">
        <v>64</v>
      </c>
      <c r="C55" s="24">
        <v>38.985988</v>
      </c>
      <c r="D55" s="24">
        <v>47.452381</v>
      </c>
      <c r="E55" s="24">
        <v>-15.304105</v>
      </c>
      <c r="F55" s="60">
        <v>-0.1856</v>
      </c>
    </row>
    <row r="56" spans="2:6" ht="13.5">
      <c r="B56" s="27" t="s">
        <v>65</v>
      </c>
      <c r="C56" s="24">
        <v>37.156696</v>
      </c>
      <c r="D56" s="24">
        <v>47.156545</v>
      </c>
      <c r="E56" s="24">
        <v>-14.457157</v>
      </c>
      <c r="F56" s="60">
        <v>-0.187</v>
      </c>
    </row>
    <row r="57" spans="2:6" ht="13.5">
      <c r="B57" s="27" t="s">
        <v>66</v>
      </c>
      <c r="C57" s="24">
        <v>35.375339</v>
      </c>
      <c r="D57" s="24">
        <v>46.719108</v>
      </c>
      <c r="E57" s="24">
        <v>-13.613268</v>
      </c>
      <c r="F57" s="60">
        <v>-0.1906</v>
      </c>
    </row>
    <row r="58" spans="2:6" ht="13.5">
      <c r="B58" s="27" t="s">
        <v>67</v>
      </c>
      <c r="C58" s="24">
        <v>33.630056</v>
      </c>
      <c r="D58" s="24">
        <v>46.116999</v>
      </c>
      <c r="E58" s="24">
        <v>-12.789566</v>
      </c>
      <c r="F58" s="60">
        <v>-0.1908</v>
      </c>
    </row>
    <row r="59" spans="2:6" ht="13.5">
      <c r="B59" s="27" t="s">
        <v>68</v>
      </c>
      <c r="C59" s="24">
        <v>32.000759</v>
      </c>
      <c r="D59" s="24">
        <v>45.356455</v>
      </c>
      <c r="E59" s="24">
        <v>-11.971239</v>
      </c>
      <c r="F59" s="60">
        <v>-0.1984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1">
      <selection activeCell="D6" sqref="D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-0.18570769230769232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-0.17967363214862878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-0.1984026392944194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0.01872900714579062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53.4231988962635</v>
      </c>
      <c r="D47" s="24">
        <v>46.44849595466404</v>
      </c>
      <c r="E47" s="24">
        <v>-20.403755312057346</v>
      </c>
      <c r="F47" s="60">
        <v>-0.1833</v>
      </c>
    </row>
    <row r="48" spans="2:6" ht="13.5">
      <c r="B48" s="27" t="s">
        <v>57</v>
      </c>
      <c r="C48" s="24">
        <v>51.562882573797616</v>
      </c>
      <c r="D48" s="24">
        <v>46.802487794662724</v>
      </c>
      <c r="E48" s="24">
        <v>-20.07718552626154</v>
      </c>
      <c r="F48" s="60">
        <v>-0.1804</v>
      </c>
    </row>
    <row r="49" spans="2:6" ht="13.5">
      <c r="B49" s="27" t="s">
        <v>58</v>
      </c>
      <c r="C49" s="24">
        <v>49.730667634804135</v>
      </c>
      <c r="D49" s="24">
        <v>47.10320062434284</v>
      </c>
      <c r="E49" s="24">
        <v>-19.676839711072645</v>
      </c>
      <c r="F49" s="60">
        <v>-0.1822</v>
      </c>
    </row>
    <row r="50" spans="2:6" ht="13.5">
      <c r="B50" s="27" t="s">
        <v>59</v>
      </c>
      <c r="C50" s="24">
        <v>47.92801128001647</v>
      </c>
      <c r="D50" s="24">
        <v>47.360818474468346</v>
      </c>
      <c r="E50" s="24">
        <v>-19.17178988401981</v>
      </c>
      <c r="F50" s="60">
        <v>-0.1797</v>
      </c>
    </row>
    <row r="51" spans="2:6" ht="13.5">
      <c r="B51" s="27" t="s">
        <v>60</v>
      </c>
      <c r="C51" s="24">
        <v>46.15146376206243</v>
      </c>
      <c r="D51" s="24">
        <v>47.57556699356809</v>
      </c>
      <c r="E51" s="24">
        <v>-18.551199521302085</v>
      </c>
      <c r="F51" s="60">
        <v>-0.1809</v>
      </c>
    </row>
    <row r="52" spans="2:6" ht="13.5">
      <c r="B52" s="27" t="s">
        <v>61</v>
      </c>
      <c r="C52" s="24">
        <v>44.38952697354354</v>
      </c>
      <c r="D52" s="24">
        <v>47.73850348369553</v>
      </c>
      <c r="E52" s="24">
        <v>-17.81905508248115</v>
      </c>
      <c r="F52" s="60">
        <v>-0.1833</v>
      </c>
    </row>
    <row r="53" spans="2:6" ht="13.5">
      <c r="B53" s="27" t="s">
        <v>62</v>
      </c>
      <c r="C53" s="24">
        <v>42.62022889918086</v>
      </c>
      <c r="D53" s="24">
        <v>47.82775913902261</v>
      </c>
      <c r="E53" s="24">
        <v>-17.00410384175895</v>
      </c>
      <c r="F53" s="60">
        <v>-0.1854</v>
      </c>
    </row>
    <row r="54" spans="2:6" ht="13.5">
      <c r="B54" s="27" t="s">
        <v>63</v>
      </c>
      <c r="C54" s="24">
        <v>40.804589279469965</v>
      </c>
      <c r="D54" s="24">
        <v>47.79941904476297</v>
      </c>
      <c r="E54" s="24">
        <v>-16.171791935434133</v>
      </c>
      <c r="F54" s="60">
        <v>-0.1866</v>
      </c>
    </row>
    <row r="55" spans="2:6" ht="13.5">
      <c r="B55" s="27" t="s">
        <v>64</v>
      </c>
      <c r="C55" s="24">
        <v>38.93657527873603</v>
      </c>
      <c r="D55" s="24">
        <v>47.61975777458181</v>
      </c>
      <c r="E55" s="24">
        <v>-15.367165943162375</v>
      </c>
      <c r="F55" s="60">
        <v>-0.1856</v>
      </c>
    </row>
    <row r="56" spans="2:6" ht="13.5">
      <c r="B56" s="27" t="s">
        <v>65</v>
      </c>
      <c r="C56" s="24">
        <v>37.095213842020314</v>
      </c>
      <c r="D56" s="24">
        <v>47.322534841027505</v>
      </c>
      <c r="E56" s="24">
        <v>-14.517308899714234</v>
      </c>
      <c r="F56" s="60">
        <v>-0.187</v>
      </c>
    </row>
    <row r="57" spans="2:6" ht="13.5">
      <c r="B57" s="27" t="s">
        <v>66</v>
      </c>
      <c r="C57" s="24">
        <v>35.30005009479411</v>
      </c>
      <c r="D57" s="24">
        <v>46.8845327623651</v>
      </c>
      <c r="E57" s="24">
        <v>-13.670714577483038</v>
      </c>
      <c r="F57" s="60">
        <v>-0.1906</v>
      </c>
    </row>
    <row r="58" spans="2:6" ht="13.5">
      <c r="B58" s="27" t="s">
        <v>67</v>
      </c>
      <c r="C58" s="24">
        <v>33.54076746548413</v>
      </c>
      <c r="D58" s="24">
        <v>46.277325998920745</v>
      </c>
      <c r="E58" s="24">
        <v>-12.841902710644208</v>
      </c>
      <c r="F58" s="60">
        <v>-0.1908</v>
      </c>
    </row>
    <row r="59" spans="2:6" ht="13.5">
      <c r="B59" s="27" t="s">
        <v>68</v>
      </c>
      <c r="C59" s="24">
        <v>31.891778105252786</v>
      </c>
      <c r="D59" s="24">
        <v>45.51544153059982</v>
      </c>
      <c r="E59" s="24">
        <v>-12.018250221499962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">
      <selection activeCell="E8" sqref="E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-0.18570769230769232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-0.17967363214862878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-0.1984026392944194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0.01872900714579062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-0.022125896263503364</v>
      </c>
      <c r="D47" s="24">
        <v>-0.16595995466403934</v>
      </c>
      <c r="E47" s="24">
        <v>0.07463331205734391</v>
      </c>
      <c r="F47" s="60">
        <v>-0.1833</v>
      </c>
    </row>
    <row r="48" spans="2:6" ht="13.5">
      <c r="B48" s="27" t="s">
        <v>57</v>
      </c>
      <c r="C48" s="24">
        <v>-0.014675573797617858</v>
      </c>
      <c r="D48" s="24">
        <v>-0.1641067946627217</v>
      </c>
      <c r="E48" s="24">
        <v>0.07345152626153961</v>
      </c>
      <c r="F48" s="60">
        <v>-0.1804</v>
      </c>
    </row>
    <row r="49" spans="2:6" ht="13.5">
      <c r="B49" s="27" t="s">
        <v>58</v>
      </c>
      <c r="C49" s="24">
        <v>-0.007219634804137343</v>
      </c>
      <c r="D49" s="24">
        <v>-0.1664156243428394</v>
      </c>
      <c r="E49" s="24">
        <v>0.07390871107264374</v>
      </c>
      <c r="F49" s="60">
        <v>-0.1822</v>
      </c>
    </row>
    <row r="50" spans="2:6" ht="13.5">
      <c r="B50" s="27" t="s">
        <v>59</v>
      </c>
      <c r="C50" s="24">
        <v>0.0009237199835325782</v>
      </c>
      <c r="D50" s="24">
        <v>-0.16455447446834626</v>
      </c>
      <c r="E50" s="24">
        <v>0.07213588401980786</v>
      </c>
      <c r="F50" s="60">
        <v>-0.1797</v>
      </c>
    </row>
    <row r="51" spans="2:6" ht="13.5">
      <c r="B51" s="27" t="s">
        <v>60</v>
      </c>
      <c r="C51" s="24">
        <v>0.009318237937570473</v>
      </c>
      <c r="D51" s="24">
        <v>-0.1659869935680902</v>
      </c>
      <c r="E51" s="24">
        <v>0.07141052130208436</v>
      </c>
      <c r="F51" s="60">
        <v>-0.1809</v>
      </c>
    </row>
    <row r="52" spans="2:6" ht="13.5">
      <c r="B52" s="27" t="s">
        <v>61</v>
      </c>
      <c r="C52" s="24">
        <v>0.018709026456463107</v>
      </c>
      <c r="D52" s="24">
        <v>-0.16817348369553287</v>
      </c>
      <c r="E52" s="24">
        <v>0.07040308248114968</v>
      </c>
      <c r="F52" s="60">
        <v>-0.1833</v>
      </c>
    </row>
    <row r="53" spans="2:6" ht="13.5">
      <c r="B53" s="27" t="s">
        <v>62</v>
      </c>
      <c r="C53" s="24">
        <v>0.02851110081913788</v>
      </c>
      <c r="D53" s="24">
        <v>-0.169768139022608</v>
      </c>
      <c r="E53" s="24">
        <v>0.0688348417589495</v>
      </c>
      <c r="F53" s="60">
        <v>-0.1854</v>
      </c>
    </row>
    <row r="54" spans="2:6" ht="13.5">
      <c r="B54" s="27" t="s">
        <v>63</v>
      </c>
      <c r="C54" s="24">
        <v>0.03890172053003482</v>
      </c>
      <c r="D54" s="24">
        <v>-0.1699570447629739</v>
      </c>
      <c r="E54" s="24">
        <v>0.06647893543413375</v>
      </c>
      <c r="F54" s="60">
        <v>-0.1866</v>
      </c>
    </row>
    <row r="55" spans="2:6" ht="13.5">
      <c r="B55" s="27" t="s">
        <v>64</v>
      </c>
      <c r="C55" s="24">
        <v>0.04941272126396967</v>
      </c>
      <c r="D55" s="24">
        <v>-0.167376774581804</v>
      </c>
      <c r="E55" s="24">
        <v>0.06306094316237498</v>
      </c>
      <c r="F55" s="60">
        <v>-0.1856</v>
      </c>
    </row>
    <row r="56" spans="2:6" ht="13.5">
      <c r="B56" s="27" t="s">
        <v>65</v>
      </c>
      <c r="C56" s="24">
        <v>0.061482157979682484</v>
      </c>
      <c r="D56" s="24">
        <v>-0.16598984102750336</v>
      </c>
      <c r="E56" s="24">
        <v>0.06015189971423318</v>
      </c>
      <c r="F56" s="60">
        <v>-0.187</v>
      </c>
    </row>
    <row r="57" spans="2:6" ht="13.5">
      <c r="B57" s="27" t="s">
        <v>66</v>
      </c>
      <c r="C57" s="24">
        <v>0.0752889052058876</v>
      </c>
      <c r="D57" s="24">
        <v>-0.16542476236509884</v>
      </c>
      <c r="E57" s="24">
        <v>0.05744657748303794</v>
      </c>
      <c r="F57" s="60">
        <v>-0.1906</v>
      </c>
    </row>
    <row r="58" spans="2:6" ht="13.5">
      <c r="B58" s="27" t="s">
        <v>67</v>
      </c>
      <c r="C58" s="24">
        <v>0.08928853451587315</v>
      </c>
      <c r="D58" s="24">
        <v>-0.16032699892074476</v>
      </c>
      <c r="E58" s="24">
        <v>0.052336710644206974</v>
      </c>
      <c r="F58" s="60">
        <v>-0.1908</v>
      </c>
    </row>
    <row r="59" spans="2:6" ht="13.5">
      <c r="B59" s="27" t="s">
        <v>68</v>
      </c>
      <c r="C59" s="24">
        <v>0.10898089474721573</v>
      </c>
      <c r="D59" s="24">
        <v>-0.15898653059982593</v>
      </c>
      <c r="E59" s="24">
        <v>0.04701122149996095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39164.30641203704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0.10898089474721573</v>
      </c>
      <c r="D42" s="42">
        <v>0</v>
      </c>
      <c r="E42" s="42">
        <v>0.07463331205734391</v>
      </c>
      <c r="F42" s="51">
        <v>-0.17967363214862878</v>
      </c>
    </row>
    <row r="43" spans="2:6" ht="13.5">
      <c r="B43" s="49" t="s">
        <v>13</v>
      </c>
      <c r="C43" s="42">
        <v>-0.022125896263503364</v>
      </c>
      <c r="D43" s="42">
        <v>-0.1699570447629739</v>
      </c>
      <c r="E43" s="42">
        <v>0</v>
      </c>
      <c r="F43" s="51">
        <v>-0.1984026392944194</v>
      </c>
    </row>
    <row r="44" spans="2:6" ht="13.5">
      <c r="B44" s="49" t="s">
        <v>14</v>
      </c>
      <c r="C44" s="42">
        <v>0.1311067910107191</v>
      </c>
      <c r="D44" s="42">
        <v>0.1699570447629739</v>
      </c>
      <c r="E44" s="42">
        <v>0.07463331205734391</v>
      </c>
      <c r="F44" s="51">
        <v>0.01872900714579062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0.03359968573646992</v>
      </c>
      <c r="D46" s="42">
        <v>-0.16561749359093297</v>
      </c>
      <c r="E46" s="42">
        <v>0.06548185899165127</v>
      </c>
      <c r="F46" s="51">
        <v>-0.18570769230769232</v>
      </c>
    </row>
    <row r="47" spans="2:6" ht="13.5">
      <c r="B47" s="49" t="s">
        <v>26</v>
      </c>
      <c r="C47" s="42">
        <v>0.052080084730477295</v>
      </c>
      <c r="D47" s="42">
        <v>0.1656458525185483</v>
      </c>
      <c r="E47" s="42">
        <v>0.06603571951294679</v>
      </c>
      <c r="F47" s="51">
        <v>0.1857729795576389</v>
      </c>
    </row>
    <row r="48" spans="2:6" ht="13.5">
      <c r="B48" s="49" t="s">
        <v>27</v>
      </c>
      <c r="C48" s="42">
        <v>0.041416736221880565</v>
      </c>
      <c r="D48" s="42">
        <v>0.00319016133736615</v>
      </c>
      <c r="E48" s="42">
        <v>0.00888327609270673</v>
      </c>
      <c r="F48" s="51">
        <v>0.005202637398226936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</v>
      </c>
      <c r="F1" t="s">
        <v>21</v>
      </c>
      <c r="G1">
        <v>13</v>
      </c>
    </row>
    <row r="2" spans="2:3" ht="12.75">
      <c r="B2">
        <v>-0.25</v>
      </c>
      <c r="C2">
        <f>MAX(GaussDistr_1)-1</f>
        <v>1</v>
      </c>
    </row>
    <row r="3" spans="1:16" ht="12.75">
      <c r="A3" t="str">
        <f>"-3s"</f>
        <v>-3s</v>
      </c>
      <c r="B3">
        <v>-0.20131560450237312</v>
      </c>
      <c r="C3">
        <f aca="true" t="shared" si="0" ref="C3:C33">NORMDIST(B3,AveDev3D_0,StandardDev3D_0,FALSE)*NumPoints_7*I3</f>
        <v>0.011522805871038617</v>
      </c>
      <c r="D3">
        <v>0</v>
      </c>
      <c r="F3" t="s">
        <v>17</v>
      </c>
      <c r="G3">
        <v>15</v>
      </c>
      <c r="I3">
        <f>B5-B4</f>
        <v>0.0010405274796453645</v>
      </c>
      <c r="N3">
        <v>0.25</v>
      </c>
      <c r="O3">
        <v>-0.25</v>
      </c>
      <c r="P3">
        <v>-0.18570769230769232</v>
      </c>
    </row>
    <row r="4" spans="1:16" ht="12.75">
      <c r="B4">
        <v>-0.20027507702272773</v>
      </c>
      <c r="C4">
        <f t="shared" si="0"/>
        <v>0.0205801741157476</v>
      </c>
      <c r="D4">
        <v>0</v>
      </c>
      <c r="F4" t="s">
        <v>18</v>
      </c>
      <c r="G4">
        <v>5</v>
      </c>
      <c r="I4">
        <f>I3</f>
        <v>0.0010405274796453645</v>
      </c>
      <c r="N4">
        <v>0.25</v>
      </c>
      <c r="O4">
        <v>-0.25</v>
      </c>
      <c r="P4">
        <v>-0.18570769230769232</v>
      </c>
    </row>
    <row r="5" spans="1:16" ht="12.75">
      <c r="B5">
        <v>-0.19923454954308237</v>
      </c>
      <c r="C5">
        <f t="shared" si="0"/>
        <v>0.03531572000758166</v>
      </c>
      <c r="D5">
        <v>1</v>
      </c>
      <c r="I5">
        <f>I4</f>
        <v>0.0010405274796453645</v>
      </c>
      <c r="N5">
        <v>0.25</v>
      </c>
      <c r="O5">
        <v>-0.25</v>
      </c>
      <c r="P5">
        <v>-0.18570769230769232</v>
      </c>
    </row>
    <row r="6" spans="1:16" ht="12.75">
      <c r="B6">
        <v>-0.19819402206343698</v>
      </c>
      <c r="C6">
        <f t="shared" si="0"/>
        <v>0.05822577876659011</v>
      </c>
      <c r="D6">
        <v>0</v>
      </c>
      <c r="I6">
        <f aca="true" t="shared" si="1" ref="I6:I33">I5</f>
        <v>0.0010405274796453645</v>
      </c>
      <c r="N6">
        <v>0.25</v>
      </c>
      <c r="O6">
        <v>-0.25</v>
      </c>
      <c r="P6">
        <v>-0.18570769230769232</v>
      </c>
    </row>
    <row r="7" spans="1:16" ht="12.75">
      <c r="B7">
        <v>-0.19715349458379158</v>
      </c>
      <c r="C7">
        <f t="shared" si="0"/>
        <v>0.09223394140019972</v>
      </c>
      <c r="D7">
        <v>0</v>
      </c>
      <c r="I7">
        <f t="shared" si="1"/>
        <v>0.0010405274796453645</v>
      </c>
      <c r="N7">
        <v>0.25</v>
      </c>
      <c r="O7">
        <v>-0.25</v>
      </c>
      <c r="P7">
        <v>-0.18570769230769232</v>
      </c>
    </row>
    <row r="8" spans="1:16" ht="12.75">
      <c r="A8" t="str">
        <f>"-2s"</f>
        <v>-2s</v>
      </c>
      <c r="B8">
        <v>-0.1961129671041462</v>
      </c>
      <c r="C8">
        <f t="shared" si="0"/>
        <v>0.14037651293428613</v>
      </c>
      <c r="D8">
        <v>0</v>
      </c>
      <c r="I8">
        <f t="shared" si="1"/>
        <v>0.0010405274796453645</v>
      </c>
      <c r="N8">
        <v>0.25</v>
      </c>
      <c r="O8">
        <v>-0.25</v>
      </c>
      <c r="P8">
        <v>-0.18570769230769232</v>
      </c>
    </row>
    <row r="9" spans="1:16" ht="12.75">
      <c r="B9">
        <v>-0.1950724396245008</v>
      </c>
      <c r="C9">
        <f t="shared" si="0"/>
        <v>0.20527041158232104</v>
      </c>
      <c r="D9">
        <v>0</v>
      </c>
      <c r="I9">
        <f t="shared" si="1"/>
        <v>0.0010405274796453645</v>
      </c>
      <c r="N9">
        <v>0.25</v>
      </c>
      <c r="O9">
        <v>-0.25</v>
      </c>
      <c r="P9">
        <v>-0.18570769230769232</v>
      </c>
    </row>
    <row r="10" spans="1:16" ht="12.75">
      <c r="B10">
        <v>-0.19403191214485543</v>
      </c>
      <c r="C10">
        <f t="shared" si="0"/>
        <v>0.2883941701665771</v>
      </c>
      <c r="D10">
        <v>0</v>
      </c>
      <c r="I10">
        <f t="shared" si="1"/>
        <v>0.0010405274796453645</v>
      </c>
      <c r="N10">
        <v>0.25</v>
      </c>
      <c r="O10">
        <v>-0.25</v>
      </c>
      <c r="P10">
        <v>-0.18570769230769232</v>
      </c>
    </row>
    <row r="11" spans="1:16" ht="12.75">
      <c r="B11">
        <v>-0.19299138466521004</v>
      </c>
      <c r="C11">
        <f t="shared" si="0"/>
        <v>0.3892914106529274</v>
      </c>
      <c r="D11">
        <v>0</v>
      </c>
      <c r="I11">
        <f t="shared" si="1"/>
        <v>0.0010405274796453645</v>
      </c>
      <c r="N11">
        <v>0.25</v>
      </c>
      <c r="O11">
        <v>-0.25</v>
      </c>
      <c r="P11">
        <v>-0.18570769230769232</v>
      </c>
    </row>
    <row r="12" spans="1:16" ht="12.75">
      <c r="B12">
        <v>-0.19195085718556465</v>
      </c>
      <c r="C12">
        <f t="shared" si="0"/>
        <v>0.5048837429563423</v>
      </c>
      <c r="D12">
        <v>0</v>
      </c>
      <c r="I12">
        <f t="shared" si="1"/>
        <v>0.0010405274796453645</v>
      </c>
      <c r="N12">
        <v>0.25</v>
      </c>
      <c r="O12">
        <v>-0.25</v>
      </c>
      <c r="P12">
        <v>-0.18570769230769232</v>
      </c>
    </row>
    <row r="13" spans="1:16" ht="12.75">
      <c r="B13">
        <v>-0.19091032970591926</v>
      </c>
      <c r="C13">
        <f t="shared" si="0"/>
        <v>0.6291238837497592</v>
      </c>
      <c r="D13">
        <v>2</v>
      </c>
      <c r="I13">
        <f t="shared" si="1"/>
        <v>0.0010405274796453645</v>
      </c>
      <c r="N13">
        <v>0.25</v>
      </c>
      <c r="O13">
        <v>-0.25</v>
      </c>
      <c r="P13">
        <v>-0.18570769230769232</v>
      </c>
    </row>
    <row r="14" spans="1:16" ht="12.75">
      <c r="B14">
        <v>-0.18986980222627386</v>
      </c>
      <c r="C14">
        <f t="shared" si="0"/>
        <v>0.7531980371798395</v>
      </c>
      <c r="D14">
        <v>0</v>
      </c>
      <c r="I14">
        <f t="shared" si="1"/>
        <v>0.0010405274796453645</v>
      </c>
      <c r="N14">
        <v>0.25</v>
      </c>
      <c r="O14">
        <v>-0.25</v>
      </c>
      <c r="P14">
        <v>-0.18570769230769232</v>
      </c>
    </row>
    <row r="15" spans="1:16" ht="12.75">
      <c r="B15">
        <v>-0.18882927474662847</v>
      </c>
      <c r="C15">
        <f t="shared" si="0"/>
        <v>0.8663839675186612</v>
      </c>
      <c r="D15">
        <v>0</v>
      </c>
      <c r="I15">
        <f t="shared" si="1"/>
        <v>0.0010405274796453645</v>
      </c>
      <c r="N15">
        <v>0.25</v>
      </c>
      <c r="O15">
        <v>-0.25</v>
      </c>
      <c r="P15">
        <v>-0.18570769230769232</v>
      </c>
    </row>
    <row r="16" spans="1:9" ht="12.75">
      <c r="B16">
        <v>-0.1877887472669831</v>
      </c>
      <c r="C16">
        <f t="shared" si="0"/>
        <v>0.9575023647886188</v>
      </c>
      <c r="D16">
        <v>1</v>
      </c>
      <c r="I16">
        <f t="shared" si="1"/>
        <v>0.0010405274796453645</v>
      </c>
    </row>
    <row r="17" spans="1:9" ht="12.75">
      <c r="B17">
        <v>-0.18674821978733772</v>
      </c>
      <c r="C17">
        <f t="shared" si="0"/>
        <v>1.016711004336163</v>
      </c>
      <c r="D17">
        <v>1</v>
      </c>
      <c r="I17">
        <f t="shared" si="1"/>
        <v>0.0010405274796453645</v>
      </c>
    </row>
    <row r="18" spans="1:9" ht="12.75">
      <c r="A18" t="str">
        <f>"0"</f>
        <v>0</v>
      </c>
      <c r="B18">
        <v>-0.18570769230769232</v>
      </c>
      <c r="C18">
        <f t="shared" si="0"/>
        <v>1.0372499290437023</v>
      </c>
      <c r="D18">
        <v>2</v>
      </c>
      <c r="I18">
        <f t="shared" si="1"/>
        <v>0.0010405274796453645</v>
      </c>
    </row>
    <row r="19" spans="1:9" ht="12.75">
      <c r="B19">
        <v>-0.18466716482804693</v>
      </c>
      <c r="C19">
        <f t="shared" si="0"/>
        <v>1.016711004336163</v>
      </c>
      <c r="D19">
        <v>0</v>
      </c>
      <c r="I19">
        <f t="shared" si="1"/>
        <v>0.0010405274796453645</v>
      </c>
    </row>
    <row r="20" spans="1:9" ht="12.75">
      <c r="B20">
        <v>-0.18362663734840154</v>
      </c>
      <c r="C20">
        <f t="shared" si="0"/>
        <v>0.9575023647886188</v>
      </c>
      <c r="D20">
        <v>2</v>
      </c>
      <c r="I20">
        <f t="shared" si="1"/>
        <v>0.0010405274796453645</v>
      </c>
    </row>
    <row r="21" spans="1:9" ht="12.75">
      <c r="B21">
        <v>-0.18258610986875617</v>
      </c>
      <c r="C21">
        <f t="shared" si="0"/>
        <v>0.8663839675186612</v>
      </c>
      <c r="D21">
        <v>1</v>
      </c>
      <c r="I21">
        <f t="shared" si="1"/>
        <v>0.0010405274796453645</v>
      </c>
    </row>
    <row r="22" spans="1:9" ht="12.75">
      <c r="B22">
        <v>-0.18154558238911078</v>
      </c>
      <c r="C22">
        <f t="shared" si="0"/>
        <v>0.7531980371798395</v>
      </c>
      <c r="D22">
        <v>1</v>
      </c>
      <c r="I22">
        <f t="shared" si="1"/>
        <v>0.0010405274796453645</v>
      </c>
    </row>
    <row r="23" spans="1:9" ht="12.75">
      <c r="B23">
        <v>-0.1805050549094654</v>
      </c>
      <c r="C23">
        <f t="shared" si="0"/>
        <v>0.6291238837497592</v>
      </c>
      <c r="D23">
        <v>2</v>
      </c>
      <c r="I23">
        <f t="shared" si="1"/>
        <v>0.0010405274796453645</v>
      </c>
    </row>
    <row r="24" spans="1:9" ht="12.75">
      <c r="B24">
        <v>-0.17946452742982</v>
      </c>
      <c r="C24">
        <f t="shared" si="0"/>
        <v>0.5048837429563423</v>
      </c>
      <c r="D24">
        <v>0</v>
      </c>
      <c r="I24">
        <f t="shared" si="1"/>
        <v>0.0010405274796453645</v>
      </c>
    </row>
    <row r="25" spans="1:9" ht="12.75">
      <c r="B25">
        <v>-0.1784239999501746</v>
      </c>
      <c r="C25">
        <f t="shared" si="0"/>
        <v>0.3892914106529274</v>
      </c>
      <c r="D25">
        <v>0</v>
      </c>
      <c r="I25">
        <f t="shared" si="1"/>
        <v>0.0010405274796453645</v>
      </c>
    </row>
    <row r="26" spans="1:9" ht="12.75">
      <c r="B26">
        <v>-0.1773834724705292</v>
      </c>
      <c r="C26">
        <f t="shared" si="0"/>
        <v>0.2883941701665771</v>
      </c>
      <c r="D26">
        <v>0</v>
      </c>
      <c r="I26">
        <f t="shared" si="1"/>
        <v>0.0010405274796453645</v>
      </c>
    </row>
    <row r="27" spans="1:9" ht="12.75">
      <c r="B27">
        <v>-0.17634294499088385</v>
      </c>
      <c r="C27">
        <f t="shared" si="0"/>
        <v>0.20527041158232104</v>
      </c>
      <c r="D27">
        <v>0</v>
      </c>
      <c r="I27">
        <f t="shared" si="1"/>
        <v>0.0010405274796453645</v>
      </c>
    </row>
    <row r="28" spans="1:9" ht="12.75">
      <c r="A28" t="str">
        <f>"2s"</f>
        <v>2s</v>
      </c>
      <c r="B28">
        <v>-0.17530241751123846</v>
      </c>
      <c r="C28">
        <f t="shared" si="0"/>
        <v>0.14037651293428613</v>
      </c>
      <c r="D28">
        <v>0</v>
      </c>
      <c r="I28">
        <f t="shared" si="1"/>
        <v>0.0010405274796453645</v>
      </c>
    </row>
    <row r="29" spans="1:9" ht="12.75">
      <c r="B29">
        <v>-0.17426189003159306</v>
      </c>
      <c r="C29">
        <f t="shared" si="0"/>
        <v>0.09223394140019972</v>
      </c>
      <c r="D29">
        <v>0</v>
      </c>
      <c r="I29">
        <f t="shared" si="1"/>
        <v>0.0010405274796453645</v>
      </c>
    </row>
    <row r="30" spans="1:9" ht="12.75">
      <c r="B30">
        <v>-0.17322136255194767</v>
      </c>
      <c r="C30">
        <f t="shared" si="0"/>
        <v>0.05822577876659011</v>
      </c>
      <c r="D30">
        <v>0</v>
      </c>
      <c r="I30">
        <f t="shared" si="1"/>
        <v>0.0010405274796453645</v>
      </c>
    </row>
    <row r="31" spans="1:9" ht="12.75">
      <c r="B31">
        <v>-0.17218083507230228</v>
      </c>
      <c r="C31">
        <f t="shared" si="0"/>
        <v>0.03531572000758166</v>
      </c>
      <c r="D31">
        <v>0</v>
      </c>
      <c r="I31">
        <f t="shared" si="1"/>
        <v>0.0010405274796453645</v>
      </c>
    </row>
    <row r="32" spans="1:9" ht="12.75">
      <c r="B32">
        <v>-0.17114030759265692</v>
      </c>
      <c r="C32">
        <f t="shared" si="0"/>
        <v>0.0205801741157476</v>
      </c>
      <c r="D32">
        <v>0</v>
      </c>
      <c r="I32">
        <f t="shared" si="1"/>
        <v>0.0010405274796453645</v>
      </c>
    </row>
    <row r="33" spans="1:9" ht="12.75">
      <c r="A33" t="str">
        <f>"3s"</f>
        <v>3s</v>
      </c>
      <c r="B33">
        <v>-0.17009978011301152</v>
      </c>
      <c r="C33">
        <f t="shared" si="0"/>
        <v>0.011522805871038617</v>
      </c>
      <c r="D33">
        <v>0</v>
      </c>
      <c r="I33">
        <f t="shared" si="1"/>
        <v>0.0010405274796453645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