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firstSheet="2" activeTab="2"/>
  </bookViews>
  <sheets>
    <sheet name="Nominal Vector" sheetId="1" r:id="rId1"/>
    <sheet name="Actual Tolerance" sheetId="2" r:id="rId2"/>
    <sheet name="Actual" sheetId="3" r:id="rId3"/>
    <sheet name="Picture" sheetId="4" r:id="rId4"/>
    <sheet name="Gauss" sheetId="5" state="hidden" r:id="rId5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#REF!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#REF!</definedName>
    <definedName name="AveDevX_1">'Actual'!$K$22</definedName>
    <definedName name="AveDevY_0">#REF!</definedName>
    <definedName name="AveDevY_1">'Actual'!$L$22</definedName>
    <definedName name="AveDevZ_0">#REF!</definedName>
    <definedName name="AveDevZ_1">'Actual'!$M$22</definedName>
    <definedName name="Comment_0">#REF!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#REF!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#REF!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#REF!</definedName>
    <definedName name="DevRangeX_1">'Actual'!$K$20</definedName>
    <definedName name="DevRangeY_0">#REF!</definedName>
    <definedName name="DevRangeY_1">'Actual'!$L$20</definedName>
    <definedName name="DevRangeZ_0">#REF!</definedName>
    <definedName name="DevRangeZ_1">'Actual'!$M$20</definedName>
    <definedName name="DevX_1">#REF!</definedName>
    <definedName name="DevY_1">#REF!</definedName>
    <definedName name="DevZ_1">#REF!</definedName>
    <definedName name="FailedNeg_0">#REF!</definedName>
    <definedName name="FailedNeg_1">'Actual'!$K$14</definedName>
    <definedName name="FailedNom_0">#REF!</definedName>
    <definedName name="FailedNom_1">'Actual'!$L$14</definedName>
    <definedName name="FailedPct_0">#REF!</definedName>
    <definedName name="FailedPct_1">'Actual'!$O$14</definedName>
    <definedName name="FailedPos_0">#REF!</definedName>
    <definedName name="FailedPos_1">'Actual'!$M$14</definedName>
    <definedName name="FailedTotal_0">#REF!</definedName>
    <definedName name="FailedTotal_1">'Actual'!$N$14</definedName>
    <definedName name="GaussAxis_1">'Gauss'!$B$3:$B$33</definedName>
    <definedName name="GaussDistr_1">'Gauss'!$D$3:$D$33</definedName>
    <definedName name="Head0_0">#REF!</definedName>
    <definedName name="Head0_2">#REF!</definedName>
    <definedName name="Head0_3">#REF!</definedName>
    <definedName name="Head0_4">'Actual'!$B$1</definedName>
    <definedName name="Head1_0">#REF!</definedName>
    <definedName name="Head1_1">#REF!</definedName>
    <definedName name="Head1_2">#REF!</definedName>
    <definedName name="Head1_4">'Actual'!$B$2</definedName>
    <definedName name="Head2_0">#REF!</definedName>
    <definedName name="Head2_2">#REF!</definedName>
    <definedName name="Head2_3">#REF!</definedName>
    <definedName name="Head2_4">'Actual'!$B$3</definedName>
    <definedName name="Head3_0">#REF!</definedName>
    <definedName name="Head3_2">#REF!</definedName>
    <definedName name="Head3_3">#REF!</definedName>
    <definedName name="Head3_4">'Actual'!$B$4</definedName>
    <definedName name="InTolNeg_0">#REF!</definedName>
    <definedName name="InTolNeg_1">'Actual'!$K$12</definedName>
    <definedName name="InTolNom_0">#REF!</definedName>
    <definedName name="InTolNom_1">'Actual'!$L$12</definedName>
    <definedName name="InTolPct_0">#REF!</definedName>
    <definedName name="InTolPct_1">'Actual'!$O$12</definedName>
    <definedName name="InTolPos_0">#REF!</definedName>
    <definedName name="InTolPos_1">'Actual'!$M$12</definedName>
    <definedName name="InTolTotal_0">#REF!</definedName>
    <definedName name="InTolTotal_1">'Actual'!$N$12</definedName>
    <definedName name="Line0_0">#REF!</definedName>
    <definedName name="Line0_1">'Actual'!$C$1</definedName>
    <definedName name="Line0_2">#REF!</definedName>
    <definedName name="Line0_3">#REF!</definedName>
    <definedName name="Line1_0">#REF!</definedName>
    <definedName name="Line1_1">'Actual'!$C$2</definedName>
    <definedName name="Line1_2">#REF!</definedName>
    <definedName name="Line1_3">#REF!</definedName>
    <definedName name="Line2_0">#REF!</definedName>
    <definedName name="Line2_1">'Actual'!$C$3</definedName>
    <definedName name="Line2_2">#REF!</definedName>
    <definedName name="Line2_3">#REF!</definedName>
    <definedName name="Line3_0">#REF!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#REF!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#REF!</definedName>
    <definedName name="MaxDevX_1">'Actual'!$K$18</definedName>
    <definedName name="MaxDevY_0">#REF!</definedName>
    <definedName name="MaxDevY_1">'Actual'!$L$18</definedName>
    <definedName name="MaxDevZ_0">#REF!</definedName>
    <definedName name="MaxDevZ_1">'Actual'!$M$18</definedName>
    <definedName name="MinDev3D_0">#REF!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#REF!</definedName>
    <definedName name="MinDevX_1">'Actual'!$K$19</definedName>
    <definedName name="MinDevY_0">#REF!</definedName>
    <definedName name="MinDevY_1">'Actual'!$L$19</definedName>
    <definedName name="MinDevZ_0">#REF!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#REF!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#REF!</definedName>
    <definedName name="OutTolNeg_1">'Actual'!$K$13</definedName>
    <definedName name="OutTolNom_0">#REF!</definedName>
    <definedName name="OutTolNom_1">'Actual'!$L$13</definedName>
    <definedName name="OutTolPct_0">#REF!</definedName>
    <definedName name="OutTolPct_1">'Actual'!$O$13</definedName>
    <definedName name="OutTolPos_0">#REF!</definedName>
    <definedName name="OutTolPos_1">'Actual'!$M$13</definedName>
    <definedName name="OutTolTotal_0">#REF!</definedName>
    <definedName name="OutTolTotal_1">'Actual'!$G$6</definedName>
    <definedName name="OutTolTotal_10">'Actual'!$N$13</definedName>
    <definedName name="Picture_0">#REF!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#REF!</definedName>
    <definedName name="RMSDev3D_10">'Actual'!$N$23</definedName>
    <definedName name="RMSDevX_0">#REF!</definedName>
    <definedName name="RMSDevX_1">'Actual'!$K$23</definedName>
    <definedName name="RMSDevY_0">#REF!</definedName>
    <definedName name="RMSDevY_1">'Actual'!$L$23</definedName>
    <definedName name="RMSDevZ_0">#REF!</definedName>
    <definedName name="RMSDevZ_1">'Actual'!$M$23</definedName>
    <definedName name="StandardDev3D_0">#REF!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#REF!</definedName>
    <definedName name="StandardDevX_1">'Actual'!$K$24</definedName>
    <definedName name="StandardDevY_0">#REF!</definedName>
    <definedName name="StandardDevY_1">'Actual'!$L$24</definedName>
    <definedName name="StandardDevZ_0">#REF!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#REF!</definedName>
    <definedName name="TotalNeg_1">'Actual'!$K$15</definedName>
    <definedName name="TotalNom_0">#REF!</definedName>
    <definedName name="TotalNom_1">'Actual'!$L$15</definedName>
    <definedName name="TotalPct_0">#REF!</definedName>
    <definedName name="TotalPct_1">'Actual'!$O$15</definedName>
    <definedName name="TotalPos_0">#REF!</definedName>
    <definedName name="TotalPos_1">'Actual'!$M$15</definedName>
    <definedName name="TotalTotal_0">#REF!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<sst xmlns="http://schemas.openxmlformats.org/spreadsheetml/2006/main" count="391" uniqueCount="133">
  <si>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</si>
  <si>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</si>
  <si>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</si>
  <si>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</si>
  <si>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</si>
  <si>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</si>
  <si>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</si>
  <si>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</si>
  <si>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</si>
  <si>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</si>
  <si>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</si>
  <si>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</si>
  <si>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</si>
  <si>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</si>
  <si>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</si>
  <si>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</si>
  <si>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</si>
  <si>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</si>
  <si>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</si>
  <si>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</si>
  <si>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</si>
  <si>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</si>
  <si>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</si>
  <si>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</si>
  <si>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</si>
  <si>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</si>
  <si>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</si>
  <si>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</si>
  <si>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</si>
  <si>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</si>
  <si>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</si>
  <si>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</si>
  <si>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</si>
  <si>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</si>
  <si>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</si>
  <si>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</si>
  <si>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Summary Report</t>
  </si>
  <si>
    <t>Pos Tol</t>
  </si>
  <si>
    <t>Nag Tol</t>
  </si>
  <si>
    <t>I</t>
  </si>
  <si>
    <t>J</t>
  </si>
  <si>
    <t>K</t>
  </si>
  <si>
    <t>PROFILE OF WING D SIDE</t>
  </si>
  <si>
    <t>JOB NUMBER</t>
  </si>
  <si>
    <t>PART NUMBER</t>
  </si>
  <si>
    <t>PART NAME</t>
  </si>
  <si>
    <t>INSPECTOR</t>
  </si>
  <si>
    <t>65708-6</t>
  </si>
  <si>
    <t>SE141-115</t>
  </si>
  <si>
    <t>COIL WINDING TYPE B</t>
  </si>
  <si>
    <t>ED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</si>
  <si>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</si>
  <si>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</si>
  <si>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</si>
  <si>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</si>
  <si>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</si>
  <si>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</si>
  <si>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</si>
  <si>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</si>
  <si>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</si>
  <si>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</si>
  <si>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</si>
  <si>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</si>
  <si>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</si>
  <si>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</si>
  <si>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</si>
  <si>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</si>
  <si>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</si>
  <si>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</si>
  <si>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</si>
  <si>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</si>
  <si>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</si>
  <si>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</si>
  <si>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</si>
  <si>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</si>
  <si>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</si>
  <si>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</si>
  <si>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</si>
  <si>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</si>
  <si>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</si>
  <si>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</si>
  <si>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</si>
  <si>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</si>
  <si>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</si>
  <si>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</si>
  <si>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</si>
  <si>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</si>
  <si>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</si>
  <si>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</si>
  <si>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</si>
  <si>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</si>
  <si>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</si>
  <si>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</si>
  <si>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</si>
  <si>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</si>
  <si>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</si>
  <si>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</si>
  <si>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</si>
  <si>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</si>
  <si>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</si>
  <si>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</si>
  <si>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</si>
  <si>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</si>
  <si>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</si>
  <si>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</si>
  <si>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</si>
  <si>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</si>
  <si>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</si>
  <si>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</si>
  <si>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</si>
  <si>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</si>
  <si>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</si>
  <si>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</si>
  <si>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</si>
  <si>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</si>
  <si>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</si>
  <si>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</si>
  <si>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</si>
  <si>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</si>
  <si>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</si>
  <si>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</si>
  <si>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</si>
  <si>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</si>
  <si>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</si>
  <si>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</si>
  <si>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</si>
  <si>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</si>
  <si>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</si>
  <si>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</si>
  <si>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</si>
  <si>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Measured Deviation</t>
  </si>
  <si>
    <t>Calculated</t>
  </si>
  <si>
    <t>DEVIATION (calculated)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</si>
</sst>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6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sz val="10"/>
      <color indexed="18"/>
      <name val="Courier New"/>
      <family val="3"/>
    </font>
    <font>
      <b/>
      <sz val="26"/>
      <name val="Courier New"/>
      <family val="3"/>
    </font>
    <font>
      <b/>
      <sz val="10"/>
      <color indexed="10"/>
      <name val="Courier New"/>
      <family val="3"/>
    </font>
    <font>
      <b/>
      <sz val="10"/>
      <color indexed="12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left"/>
    </xf>
    <xf numFmtId="14" fontId="12" fillId="0" borderId="0" xfId="0" applyNumberFormat="1" applyFont="1" applyAlignment="1">
      <alignment vertical="center"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13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Tolerance'!$G$2:$G$80</c:f>
              <c:numCache>
                <c:ptCount val="79"/>
                <c:pt idx="0">
                  <c:v>-0.033</c:v>
                </c:pt>
                <c:pt idx="1">
                  <c:v>-0.0332</c:v>
                </c:pt>
                <c:pt idx="2">
                  <c:v>-0.0345</c:v>
                </c:pt>
                <c:pt idx="3">
                  <c:v>-0.0374</c:v>
                </c:pt>
                <c:pt idx="4">
                  <c:v>-0.0349</c:v>
                </c:pt>
                <c:pt idx="5">
                  <c:v>-0.0405</c:v>
                </c:pt>
                <c:pt idx="6">
                  <c:v>-0.0361</c:v>
                </c:pt>
                <c:pt idx="7">
                  <c:v>-0.0339</c:v>
                </c:pt>
                <c:pt idx="8">
                  <c:v>-0.0371</c:v>
                </c:pt>
                <c:pt idx="9">
                  <c:v>-0.0358</c:v>
                </c:pt>
                <c:pt idx="10">
                  <c:v>-0.0328</c:v>
                </c:pt>
                <c:pt idx="11">
                  <c:v>-0.0359</c:v>
                </c:pt>
                <c:pt idx="12">
                  <c:v>-0.033</c:v>
                </c:pt>
                <c:pt idx="13">
                  <c:v>-0.0346</c:v>
                </c:pt>
                <c:pt idx="14">
                  <c:v>-0.0323</c:v>
                </c:pt>
                <c:pt idx="15">
                  <c:v>-0.0306</c:v>
                </c:pt>
                <c:pt idx="16">
                  <c:v>-0.0376</c:v>
                </c:pt>
                <c:pt idx="17">
                  <c:v>-0.0408</c:v>
                </c:pt>
                <c:pt idx="18">
                  <c:v>-0.025</c:v>
                </c:pt>
                <c:pt idx="19">
                  <c:v>-0.0366</c:v>
                </c:pt>
                <c:pt idx="20">
                  <c:v>-0.0334</c:v>
                </c:pt>
                <c:pt idx="21">
                  <c:v>-0.0296</c:v>
                </c:pt>
                <c:pt idx="22">
                  <c:v>-0.1123</c:v>
                </c:pt>
                <c:pt idx="23">
                  <c:v>-0.1129</c:v>
                </c:pt>
                <c:pt idx="24">
                  <c:v>-0.1157</c:v>
                </c:pt>
                <c:pt idx="25">
                  <c:v>-0.1147</c:v>
                </c:pt>
                <c:pt idx="26">
                  <c:v>-0.1104</c:v>
                </c:pt>
                <c:pt idx="27">
                  <c:v>-0.1126</c:v>
                </c:pt>
                <c:pt idx="28">
                  <c:v>-0.1073</c:v>
                </c:pt>
                <c:pt idx="29">
                  <c:v>-0.1097</c:v>
                </c:pt>
                <c:pt idx="30">
                  <c:v>-0.1064</c:v>
                </c:pt>
                <c:pt idx="31">
                  <c:v>-0.1066</c:v>
                </c:pt>
                <c:pt idx="32">
                  <c:v>-0.1107</c:v>
                </c:pt>
                <c:pt idx="33">
                  <c:v>-0.1047</c:v>
                </c:pt>
                <c:pt idx="34">
                  <c:v>-0.1067</c:v>
                </c:pt>
                <c:pt idx="35">
                  <c:v>-0.1024</c:v>
                </c:pt>
                <c:pt idx="36">
                  <c:v>-0.1053</c:v>
                </c:pt>
                <c:pt idx="37">
                  <c:v>-0.1018</c:v>
                </c:pt>
                <c:pt idx="38">
                  <c:v>-0.0989</c:v>
                </c:pt>
                <c:pt idx="39">
                  <c:v>-0.1031</c:v>
                </c:pt>
                <c:pt idx="40">
                  <c:v>-0.0994</c:v>
                </c:pt>
                <c:pt idx="41">
                  <c:v>-0.1057</c:v>
                </c:pt>
                <c:pt idx="42">
                  <c:v>-0.1002</c:v>
                </c:pt>
                <c:pt idx="43">
                  <c:v>-0.1045</c:v>
                </c:pt>
                <c:pt idx="44">
                  <c:v>-0.108</c:v>
                </c:pt>
                <c:pt idx="45">
                  <c:v>-0.1116</c:v>
                </c:pt>
                <c:pt idx="46">
                  <c:v>-0.1112</c:v>
                </c:pt>
                <c:pt idx="47">
                  <c:v>-0.1063</c:v>
                </c:pt>
                <c:pt idx="48">
                  <c:v>-0.1096</c:v>
                </c:pt>
                <c:pt idx="49">
                  <c:v>-0.1178</c:v>
                </c:pt>
                <c:pt idx="50">
                  <c:v>-0.116</c:v>
                </c:pt>
                <c:pt idx="51">
                  <c:v>-0.0694</c:v>
                </c:pt>
                <c:pt idx="52">
                  <c:v>-0.0629</c:v>
                </c:pt>
                <c:pt idx="53">
                  <c:v>-0.0714</c:v>
                </c:pt>
                <c:pt idx="54">
                  <c:v>-0.0681</c:v>
                </c:pt>
                <c:pt idx="55">
                  <c:v>0.094</c:v>
                </c:pt>
                <c:pt idx="56">
                  <c:v>0.0899</c:v>
                </c:pt>
                <c:pt idx="57">
                  <c:v>0.0874</c:v>
                </c:pt>
                <c:pt idx="58">
                  <c:v>0.085</c:v>
                </c:pt>
                <c:pt idx="59">
                  <c:v>0.09</c:v>
                </c:pt>
                <c:pt idx="60">
                  <c:v>0.0908</c:v>
                </c:pt>
                <c:pt idx="61">
                  <c:v>0.0888</c:v>
                </c:pt>
                <c:pt idx="62">
                  <c:v>0.0906</c:v>
                </c:pt>
                <c:pt idx="63">
                  <c:v>0.0908</c:v>
                </c:pt>
                <c:pt idx="64">
                  <c:v>0.0877</c:v>
                </c:pt>
                <c:pt idx="65">
                  <c:v>0.0042</c:v>
                </c:pt>
                <c:pt idx="66">
                  <c:v>0.0111</c:v>
                </c:pt>
                <c:pt idx="67">
                  <c:v>0.0088</c:v>
                </c:pt>
                <c:pt idx="68">
                  <c:v>0.0203</c:v>
                </c:pt>
                <c:pt idx="69">
                  <c:v>0.0222</c:v>
                </c:pt>
                <c:pt idx="70">
                  <c:v>0.0255</c:v>
                </c:pt>
                <c:pt idx="71">
                  <c:v>0.027</c:v>
                </c:pt>
                <c:pt idx="72">
                  <c:v>-0.0572</c:v>
                </c:pt>
                <c:pt idx="73">
                  <c:v>-0.0551</c:v>
                </c:pt>
                <c:pt idx="74">
                  <c:v>-0.0447</c:v>
                </c:pt>
                <c:pt idx="75">
                  <c:v>-0.0834</c:v>
                </c:pt>
                <c:pt idx="76">
                  <c:v>-0.0748</c:v>
                </c:pt>
                <c:pt idx="77">
                  <c:v>-0.0816</c:v>
                </c:pt>
                <c:pt idx="78">
                  <c:v>-0.0759</c:v>
                </c:pt>
              </c:numCache>
            </c:numRef>
          </c:val>
          <c:smooth val="0"/>
        </c:ser>
        <c:marker val="1"/>
        <c:axId val="42294022"/>
        <c:axId val="45101879"/>
      </c:lineChart>
      <c:catAx>
        <c:axId val="42294022"/>
        <c:scaling>
          <c:orientation val="minMax"/>
        </c:scaling>
        <c:axPos val="b"/>
        <c:delete val="1"/>
        <c:majorTickMark val="out"/>
        <c:minorTickMark val="none"/>
        <c:tickLblPos val="nextTo"/>
        <c:crossAx val="45101879"/>
        <c:crosses val="autoZero"/>
        <c:auto val="1"/>
        <c:lblOffset val="100"/>
        <c:noMultiLvlLbl val="0"/>
      </c:catAx>
      <c:valAx>
        <c:axId val="45101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9402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21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19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63728"/>
        <c:axId val="2937355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035386"/>
        <c:axId val="30447563"/>
      </c:lineChart>
      <c:catAx>
        <c:axId val="32637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373553"/>
        <c:crosses val="autoZero"/>
        <c:auto val="0"/>
        <c:lblOffset val="100"/>
        <c:tickLblSkip val="1"/>
        <c:noMultiLvlLbl val="0"/>
      </c:catAx>
      <c:valAx>
        <c:axId val="293735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63728"/>
        <c:crossesAt val="1"/>
        <c:crossBetween val="between"/>
        <c:dispUnits/>
      </c:valAx>
      <c:catAx>
        <c:axId val="63035386"/>
        <c:scaling>
          <c:orientation val="minMax"/>
        </c:scaling>
        <c:axPos val="b"/>
        <c:delete val="1"/>
        <c:majorTickMark val="in"/>
        <c:minorTickMark val="none"/>
        <c:tickLblPos val="nextTo"/>
        <c:crossAx val="30447563"/>
        <c:crosses val="autoZero"/>
        <c:auto val="0"/>
        <c:lblOffset val="100"/>
        <c:tickLblSkip val="1"/>
        <c:noMultiLvlLbl val="0"/>
      </c:catAx>
      <c:valAx>
        <c:axId val="304475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0353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5592612"/>
        <c:axId val="5033350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50348398"/>
        <c:axId val="50482399"/>
      </c:scatterChart>
      <c:valAx>
        <c:axId val="5592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33509"/>
        <c:crosses val="max"/>
        <c:crossBetween val="midCat"/>
        <c:dispUnits/>
      </c:valAx>
      <c:valAx>
        <c:axId val="50333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2612"/>
        <c:crosses val="max"/>
        <c:crossBetween val="midCat"/>
        <c:dispUnits/>
      </c:valAx>
      <c:valAx>
        <c:axId val="50348398"/>
        <c:scaling>
          <c:orientation val="minMax"/>
        </c:scaling>
        <c:axPos val="b"/>
        <c:delete val="1"/>
        <c:majorTickMark val="in"/>
        <c:minorTickMark val="none"/>
        <c:tickLblPos val="nextTo"/>
        <c:crossAx val="50482399"/>
        <c:crosses val="max"/>
        <c:crossBetween val="midCat"/>
        <c:dispUnits/>
      </c:valAx>
      <c:valAx>
        <c:axId val="504823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34839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65708-6 BEST FIT2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2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80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44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39</v>
      </c>
      <c r="F1" s="13" t="s">
        <v>40</v>
      </c>
      <c r="G1" s="13" t="s">
        <v>41</v>
      </c>
      <c r="H1" s="13"/>
      <c r="L1" s="14"/>
      <c r="M1" s="14"/>
    </row>
    <row r="2" spans="1:7" ht="12.75">
      <c r="A2" t="s">
        <v>51</v>
      </c>
      <c r="B2" s="44">
        <v>35.15443571616694</v>
      </c>
      <c r="C2" s="44">
        <v>-5.825564750361775</v>
      </c>
      <c r="D2" s="44">
        <v>-11.230354792493195</v>
      </c>
      <c r="E2" s="44">
        <v>-0.02300339</v>
      </c>
      <c r="F2" s="44">
        <v>-0.31643184</v>
      </c>
      <c r="G2" s="44">
        <v>0.9483363</v>
      </c>
    </row>
    <row r="3" spans="1:7" ht="12.75">
      <c r="A3" t="s">
        <v>52</v>
      </c>
      <c r="B3" s="44">
        <v>34.45233606751253</v>
      </c>
      <c r="C3" s="44">
        <v>-6.8360664828844095</v>
      </c>
      <c r="D3" s="44">
        <v>-11.584645958282284</v>
      </c>
      <c r="E3" s="44">
        <v>-0.00922808</v>
      </c>
      <c r="F3" s="44">
        <v>-0.32523057</v>
      </c>
      <c r="G3" s="44">
        <v>0.94558972</v>
      </c>
    </row>
    <row r="4" spans="1:7" ht="12.75">
      <c r="A4" t="s">
        <v>53</v>
      </c>
      <c r="B4" s="44">
        <v>33.7487704522925</v>
      </c>
      <c r="C4" s="44">
        <v>-7.854337270793133</v>
      </c>
      <c r="D4" s="44">
        <v>-11.941972831856882</v>
      </c>
      <c r="E4" s="44">
        <v>0.00630006</v>
      </c>
      <c r="F4" s="44">
        <v>-0.33519267</v>
      </c>
      <c r="G4" s="44">
        <v>0.94212854</v>
      </c>
    </row>
    <row r="5" spans="1:7" ht="12.75">
      <c r="A5" t="s">
        <v>54</v>
      </c>
      <c r="B5" s="44">
        <v>35.50724868111527</v>
      </c>
      <c r="C5" s="44">
        <v>-6.682274425797639</v>
      </c>
      <c r="D5" s="44">
        <v>-11.529701869186617</v>
      </c>
      <c r="E5" s="44">
        <v>0.01012845</v>
      </c>
      <c r="F5" s="44">
        <v>-0.34881698</v>
      </c>
      <c r="G5" s="44">
        <v>0.93713613</v>
      </c>
    </row>
    <row r="6" spans="1:7" ht="12.75">
      <c r="A6" t="s">
        <v>55</v>
      </c>
      <c r="B6" s="44">
        <v>34.75408043146776</v>
      </c>
      <c r="C6" s="44">
        <v>-7.689935217548779</v>
      </c>
      <c r="D6" s="44">
        <v>-11.896770485100417</v>
      </c>
      <c r="E6" s="44">
        <v>0.02343096</v>
      </c>
      <c r="F6" s="44">
        <v>-0.35772827</v>
      </c>
      <c r="G6" s="44">
        <v>0.93353172</v>
      </c>
    </row>
    <row r="7" spans="1:7" ht="12.75">
      <c r="A7" t="s">
        <v>56</v>
      </c>
      <c r="B7" s="44">
        <v>34.00110377949667</v>
      </c>
      <c r="C7" s="44">
        <v>-8.702893193423778</v>
      </c>
      <c r="D7" s="44">
        <v>-12.266293015519933</v>
      </c>
      <c r="E7" s="44">
        <v>0.03840478</v>
      </c>
      <c r="F7" s="44">
        <v>-0.36773724</v>
      </c>
      <c r="G7" s="44">
        <v>0.92913637</v>
      </c>
    </row>
    <row r="8" spans="1:7" ht="12.75">
      <c r="A8" t="s">
        <v>57</v>
      </c>
      <c r="B8" s="44">
        <v>35.76575427466234</v>
      </c>
      <c r="C8" s="44">
        <v>-7.596004317466115</v>
      </c>
      <c r="D8" s="44">
        <v>-11.897103771452949</v>
      </c>
      <c r="E8" s="44">
        <v>0.04633077</v>
      </c>
      <c r="F8" s="44">
        <v>-0.38355444</v>
      </c>
      <c r="G8" s="44">
        <v>0.92235538</v>
      </c>
    </row>
    <row r="9" spans="1:7" ht="12.75">
      <c r="A9" t="s">
        <v>58</v>
      </c>
      <c r="B9" s="44">
        <v>34.98661364998146</v>
      </c>
      <c r="C9" s="44">
        <v>-8.569701679845311</v>
      </c>
      <c r="D9" s="44">
        <v>-12.263039207744203</v>
      </c>
      <c r="E9" s="44">
        <v>0.05850691</v>
      </c>
      <c r="F9" s="44">
        <v>-0.39202343</v>
      </c>
      <c r="G9" s="44">
        <v>0.9180929</v>
      </c>
    </row>
    <row r="10" spans="1:7" ht="12.75">
      <c r="A10" t="s">
        <v>59</v>
      </c>
      <c r="B10" s="44">
        <v>35.14171277402839</v>
      </c>
      <c r="C10" s="44">
        <v>-9.455906455532919</v>
      </c>
      <c r="D10" s="44">
        <v>-12.674477545435481</v>
      </c>
      <c r="E10" s="44">
        <v>0.09333562</v>
      </c>
      <c r="F10" s="44">
        <v>-0.42574519</v>
      </c>
      <c r="G10" s="44">
        <v>0.90001639</v>
      </c>
    </row>
    <row r="11" spans="1:7" ht="12.75">
      <c r="A11" t="s">
        <v>60</v>
      </c>
      <c r="B11" s="44">
        <v>35.96300603804362</v>
      </c>
      <c r="C11" s="44">
        <v>-8.49437317854585</v>
      </c>
      <c r="D11" s="44">
        <v>-12.304965418478936</v>
      </c>
      <c r="E11" s="44">
        <v>0.08251265</v>
      </c>
      <c r="F11" s="44">
        <v>-0.41799956</v>
      </c>
      <c r="G11" s="44">
        <v>0.90469223</v>
      </c>
    </row>
    <row r="12" spans="1:7" ht="12.75">
      <c r="A12" t="s">
        <v>61</v>
      </c>
      <c r="B12" s="44">
        <v>36.913034161540025</v>
      </c>
      <c r="C12" s="44">
        <v>-8.491279337824398</v>
      </c>
      <c r="D12" s="44">
        <v>-12.404920434517232</v>
      </c>
      <c r="E12" s="44">
        <v>0.10901895</v>
      </c>
      <c r="F12" s="44">
        <v>-0.4447909</v>
      </c>
      <c r="G12" s="44">
        <v>0.88897465</v>
      </c>
    </row>
    <row r="13" spans="1:7" ht="12.75">
      <c r="A13" t="s">
        <v>62</v>
      </c>
      <c r="B13" s="44">
        <v>36.07781124162567</v>
      </c>
      <c r="C13" s="44">
        <v>-9.408852076549937</v>
      </c>
      <c r="D13" s="44">
        <v>-12.761678901541238</v>
      </c>
      <c r="E13" s="44">
        <v>0.11704719</v>
      </c>
      <c r="F13" s="44">
        <v>-0.45070983</v>
      </c>
      <c r="G13" s="44">
        <v>0.88496362</v>
      </c>
    </row>
    <row r="14" spans="1:7" ht="12.75">
      <c r="A14" t="s">
        <v>63</v>
      </c>
      <c r="B14" s="44">
        <v>36.54035912910743</v>
      </c>
      <c r="C14" s="44">
        <v>-9.859065750237013</v>
      </c>
      <c r="D14" s="44">
        <v>-13.069481492900511</v>
      </c>
      <c r="E14" s="44">
        <v>0.14489997</v>
      </c>
      <c r="F14" s="44">
        <v>-0.47742233</v>
      </c>
      <c r="G14" s="44">
        <v>0.86664405</v>
      </c>
    </row>
    <row r="15" spans="1:7" ht="12.75">
      <c r="A15" t="s">
        <v>64</v>
      </c>
      <c r="B15" s="44">
        <v>34.160292045082265</v>
      </c>
      <c r="C15" s="44">
        <v>-4.848472188737549</v>
      </c>
      <c r="D15" s="44">
        <v>-10.979402153868431</v>
      </c>
      <c r="E15" s="44">
        <v>-0.06920797</v>
      </c>
      <c r="F15" s="44">
        <v>-0.26700063</v>
      </c>
      <c r="G15" s="44">
        <v>0.96120805</v>
      </c>
    </row>
    <row r="16" spans="1:7" ht="12.75">
      <c r="A16" t="s">
        <v>65</v>
      </c>
      <c r="B16" s="44">
        <v>33.60136597976419</v>
      </c>
      <c r="C16" s="44">
        <v>-5.7755963814176665</v>
      </c>
      <c r="D16" s="44">
        <v>-11.277486404815996</v>
      </c>
      <c r="E16" s="44">
        <v>-0.05179093</v>
      </c>
      <c r="F16" s="44">
        <v>-0.27754604</v>
      </c>
      <c r="G16" s="44">
        <v>0.95931533</v>
      </c>
    </row>
    <row r="17" spans="1:7" ht="12.75">
      <c r="A17" t="s">
        <v>66</v>
      </c>
      <c r="B17" s="44">
        <v>33.0518373741593</v>
      </c>
      <c r="C17" s="44">
        <v>-6.6920344556472795</v>
      </c>
      <c r="D17" s="44">
        <v>-11.572689087418453</v>
      </c>
      <c r="E17" s="44">
        <v>-0.03323046</v>
      </c>
      <c r="F17" s="44">
        <v>-0.28871078</v>
      </c>
      <c r="G17" s="44">
        <v>0.9568395</v>
      </c>
    </row>
    <row r="18" spans="1:7" ht="12.75">
      <c r="A18" t="s">
        <v>67</v>
      </c>
      <c r="B18" s="44">
        <v>32.495204724226234</v>
      </c>
      <c r="C18" s="44">
        <v>-7.625460160185585</v>
      </c>
      <c r="D18" s="44">
        <v>-11.874157344818116</v>
      </c>
      <c r="E18" s="44">
        <v>-0.01277704</v>
      </c>
      <c r="F18" s="44">
        <v>-0.30086104</v>
      </c>
      <c r="G18" s="44">
        <v>0.95358239</v>
      </c>
    </row>
    <row r="19" spans="1:7" ht="12.75">
      <c r="A19" t="s">
        <v>68</v>
      </c>
      <c r="B19" s="44">
        <v>32.827642284839825</v>
      </c>
      <c r="C19" s="44">
        <v>-4.875358617376534</v>
      </c>
      <c r="D19" s="44">
        <v>-11.094709550476706</v>
      </c>
      <c r="E19" s="44">
        <v>-0.08530107</v>
      </c>
      <c r="F19" s="44">
        <v>-0.23199611</v>
      </c>
      <c r="G19" s="44">
        <v>0.96896931</v>
      </c>
    </row>
    <row r="20" spans="1:7" ht="12.75">
      <c r="A20" t="s">
        <v>69</v>
      </c>
      <c r="B20" s="44">
        <v>32.314420980883604</v>
      </c>
      <c r="C20" s="44">
        <v>-5.812760349457761</v>
      </c>
      <c r="D20" s="44">
        <v>-11.36484370230506</v>
      </c>
      <c r="E20" s="44">
        <v>-0.06324982</v>
      </c>
      <c r="F20" s="44">
        <v>-0.24472875</v>
      </c>
      <c r="G20" s="44">
        <v>0.96752638</v>
      </c>
    </row>
    <row r="21" spans="1:7" ht="12.75">
      <c r="A21" t="s">
        <v>70</v>
      </c>
      <c r="B21" s="44">
        <v>31.816608219230456</v>
      </c>
      <c r="C21" s="44">
        <v>-6.72963832952809</v>
      </c>
      <c r="D21" s="44">
        <v>-11.62991725136439</v>
      </c>
      <c r="E21" s="44">
        <v>-0.04023188</v>
      </c>
      <c r="F21" s="44">
        <v>-0.25788972</v>
      </c>
      <c r="G21" s="44">
        <v>0.96533636</v>
      </c>
    </row>
    <row r="22" spans="1:7" ht="12.75">
      <c r="A22" t="s">
        <v>71</v>
      </c>
      <c r="B22" s="44">
        <v>31.494721246044467</v>
      </c>
      <c r="C22" s="44">
        <v>-4.931954672974038</v>
      </c>
      <c r="D22" s="44">
        <v>-11.229750250417588</v>
      </c>
      <c r="E22" s="44">
        <v>-0.09298992</v>
      </c>
      <c r="F22" s="44">
        <v>-0.19905009</v>
      </c>
      <c r="G22" s="44">
        <v>0.9755675</v>
      </c>
    </row>
    <row r="23" spans="1:7" ht="12.75">
      <c r="A23" t="s">
        <v>72</v>
      </c>
      <c r="B23" s="44">
        <v>30.982613641039304</v>
      </c>
      <c r="C23" s="44">
        <v>-4.754983727014391</v>
      </c>
      <c r="D23" s="44">
        <v>-11.245976326999285</v>
      </c>
      <c r="E23" s="44">
        <v>-0.09994883</v>
      </c>
      <c r="F23" s="44">
        <v>-0.18094166</v>
      </c>
      <c r="G23" s="44">
        <v>0.97840194</v>
      </c>
    </row>
    <row r="24" spans="1:7" ht="12.75">
      <c r="A24" t="s">
        <v>73</v>
      </c>
      <c r="B24" s="44">
        <v>31.89746246378401</v>
      </c>
      <c r="C24" s="44">
        <v>-0.5355597316833731</v>
      </c>
      <c r="D24" s="44">
        <v>-8.947638006915112</v>
      </c>
      <c r="E24" s="44">
        <v>-0.35568267</v>
      </c>
      <c r="F24" s="44">
        <v>-0.5851959</v>
      </c>
      <c r="G24" s="44">
        <v>0.7287219</v>
      </c>
    </row>
    <row r="25" spans="1:7" ht="12.75">
      <c r="A25" t="s">
        <v>74</v>
      </c>
      <c r="B25" s="44">
        <v>32.6899737437825</v>
      </c>
      <c r="C25" s="44">
        <v>-0.05344033770987178</v>
      </c>
      <c r="D25" s="44">
        <v>-8.173657122108661</v>
      </c>
      <c r="E25" s="44">
        <v>-0.35568267</v>
      </c>
      <c r="F25" s="44">
        <v>-0.5851959</v>
      </c>
      <c r="G25" s="44">
        <v>0.7287219</v>
      </c>
    </row>
    <row r="26" spans="1:7" ht="12.75">
      <c r="A26" t="s">
        <v>75</v>
      </c>
      <c r="B26" s="44">
        <v>33.48268747798553</v>
      </c>
      <c r="C26" s="44">
        <v>0.4279724375538061</v>
      </c>
      <c r="D26" s="44">
        <v>-7.4001448672708445</v>
      </c>
      <c r="E26" s="44">
        <v>-0.35568267</v>
      </c>
      <c r="F26" s="44">
        <v>-0.5851959</v>
      </c>
      <c r="G26" s="44">
        <v>0.7287219</v>
      </c>
    </row>
    <row r="27" spans="1:7" ht="12.75">
      <c r="A27" t="s">
        <v>76</v>
      </c>
      <c r="B27" s="44">
        <v>34.71655482777562</v>
      </c>
      <c r="C27" s="44">
        <v>-0.21970858528160897</v>
      </c>
      <c r="D27" s="44">
        <v>-7.31802169744576</v>
      </c>
      <c r="E27" s="44">
        <v>-0.35568267</v>
      </c>
      <c r="F27" s="44">
        <v>-0.5851959</v>
      </c>
      <c r="G27" s="44">
        <v>0.7287219</v>
      </c>
    </row>
    <row r="28" spans="1:7" ht="12.75">
      <c r="A28" t="s">
        <v>77</v>
      </c>
      <c r="B28" s="44">
        <v>34.36557624918716</v>
      </c>
      <c r="C28" s="44">
        <v>-1.831172531292836</v>
      </c>
      <c r="D28" s="44">
        <v>-8.783408005349214</v>
      </c>
      <c r="E28" s="44">
        <v>-0.35568267</v>
      </c>
      <c r="F28" s="44">
        <v>-0.5851959</v>
      </c>
      <c r="G28" s="44">
        <v>0.7287219</v>
      </c>
    </row>
    <row r="29" spans="1:7" ht="12.75">
      <c r="A29" t="s">
        <v>78</v>
      </c>
      <c r="B29" s="44">
        <v>35.55416711985826</v>
      </c>
      <c r="C29" s="44">
        <v>-1.1083932148073328</v>
      </c>
      <c r="D29" s="44">
        <v>-7.62284364282473</v>
      </c>
      <c r="E29" s="44">
        <v>-0.35568267</v>
      </c>
      <c r="F29" s="44">
        <v>-0.5851959</v>
      </c>
      <c r="G29" s="44">
        <v>0.7287219</v>
      </c>
    </row>
    <row r="30" spans="1:7" ht="12.75">
      <c r="A30" t="s">
        <v>79</v>
      </c>
      <c r="B30" s="44">
        <v>37.62591781119541</v>
      </c>
      <c r="C30" s="44">
        <v>-2.6454441963943056</v>
      </c>
      <c r="D30" s="44">
        <v>-7.845960471214994</v>
      </c>
      <c r="E30" s="44">
        <v>-0.35568267</v>
      </c>
      <c r="F30" s="44">
        <v>-0.5851959</v>
      </c>
      <c r="G30" s="44">
        <v>0.7287219</v>
      </c>
    </row>
    <row r="31" spans="1:7" ht="12.75">
      <c r="A31" t="s">
        <v>80</v>
      </c>
      <c r="B31" s="44">
        <v>36.83347903924803</v>
      </c>
      <c r="C31" s="44">
        <v>-3.1270638916887323</v>
      </c>
      <c r="D31" s="44">
        <v>-8.619504685357073</v>
      </c>
      <c r="E31" s="44">
        <v>-0.35568267</v>
      </c>
      <c r="F31" s="44">
        <v>-0.5851959</v>
      </c>
      <c r="G31" s="44">
        <v>0.7287219</v>
      </c>
    </row>
    <row r="32" spans="1:7" ht="12.75">
      <c r="A32" t="s">
        <v>81</v>
      </c>
      <c r="B32" s="44">
        <v>36.04104796500916</v>
      </c>
      <c r="C32" s="44">
        <v>-3.608585924058935</v>
      </c>
      <c r="D32" s="44">
        <v>-9.392966714670475</v>
      </c>
      <c r="E32" s="44">
        <v>-0.35568267</v>
      </c>
      <c r="F32" s="44">
        <v>-0.5851959</v>
      </c>
      <c r="G32" s="44">
        <v>0.7287219</v>
      </c>
    </row>
    <row r="33" spans="1:7" ht="12.75">
      <c r="A33" t="s">
        <v>82</v>
      </c>
      <c r="B33" s="44">
        <v>35.24842461188241</v>
      </c>
      <c r="C33" s="44">
        <v>-4.09013634963957</v>
      </c>
      <c r="D33" s="44">
        <v>-10.166545394599781</v>
      </c>
      <c r="E33" s="44">
        <v>-0.35568267</v>
      </c>
      <c r="F33" s="44">
        <v>-0.5851959</v>
      </c>
      <c r="G33" s="44">
        <v>0.7287219</v>
      </c>
    </row>
    <row r="34" spans="1:7" ht="12.75">
      <c r="A34" t="s">
        <v>83</v>
      </c>
      <c r="B34" s="44">
        <v>33.573086802936984</v>
      </c>
      <c r="C34" s="44">
        <v>-2.3129315293172565</v>
      </c>
      <c r="D34" s="44">
        <v>-9.557088819417773</v>
      </c>
      <c r="E34" s="44">
        <v>-0.35568267</v>
      </c>
      <c r="F34" s="44">
        <v>-0.5851959</v>
      </c>
      <c r="G34" s="44">
        <v>0.7287219</v>
      </c>
    </row>
    <row r="35" spans="1:7" ht="12.75">
      <c r="A35" t="s">
        <v>84</v>
      </c>
      <c r="B35" s="44">
        <v>39.30199976602855</v>
      </c>
      <c r="C35" s="44">
        <v>-4.423442217276853</v>
      </c>
      <c r="D35" s="44">
        <v>-8.45569081053304</v>
      </c>
      <c r="E35" s="44">
        <v>-0.35568267</v>
      </c>
      <c r="F35" s="44">
        <v>-0.5851959</v>
      </c>
      <c r="G35" s="44">
        <v>0.7287219</v>
      </c>
    </row>
    <row r="36" spans="1:7" ht="12.75">
      <c r="A36" t="s">
        <v>85</v>
      </c>
      <c r="B36" s="44">
        <v>38.509543661652586</v>
      </c>
      <c r="C36" s="44">
        <v>-4.905236679857321</v>
      </c>
      <c r="D36" s="44">
        <v>-9.2293838303361</v>
      </c>
      <c r="E36" s="44">
        <v>-0.35568267</v>
      </c>
      <c r="F36" s="44">
        <v>-0.5851959</v>
      </c>
      <c r="G36" s="44">
        <v>0.7287219</v>
      </c>
    </row>
    <row r="37" spans="1:7" ht="12.75">
      <c r="A37" t="s">
        <v>86</v>
      </c>
      <c r="B37" s="44">
        <v>37.71700093659517</v>
      </c>
      <c r="C37" s="44">
        <v>-5.3867752823341855</v>
      </c>
      <c r="D37" s="44">
        <v>-10.002913661947847</v>
      </c>
      <c r="E37" s="44">
        <v>-0.35568267</v>
      </c>
      <c r="F37" s="44">
        <v>-0.5851959</v>
      </c>
      <c r="G37" s="44">
        <v>0.7287219</v>
      </c>
    </row>
    <row r="38" spans="1:7" ht="12.75">
      <c r="A38" t="s">
        <v>87</v>
      </c>
      <c r="B38" s="44">
        <v>36.92396405811451</v>
      </c>
      <c r="C38" s="44">
        <v>-5.868117271379466</v>
      </c>
      <c r="D38" s="44">
        <v>-10.776526796166847</v>
      </c>
      <c r="E38" s="44">
        <v>-0.35568267</v>
      </c>
      <c r="F38" s="44">
        <v>-0.5851959</v>
      </c>
      <c r="G38" s="44">
        <v>0.7287219</v>
      </c>
    </row>
    <row r="39" spans="1:7" ht="12.75">
      <c r="A39" t="s">
        <v>88</v>
      </c>
      <c r="B39" s="44">
        <v>38.59969684091772</v>
      </c>
      <c r="C39" s="44">
        <v>-7.64600984422751</v>
      </c>
      <c r="D39" s="44">
        <v>-11.386342883809476</v>
      </c>
      <c r="E39" s="44">
        <v>-0.35568267</v>
      </c>
      <c r="F39" s="44">
        <v>-0.5851959</v>
      </c>
      <c r="G39" s="44">
        <v>0.7287219</v>
      </c>
    </row>
    <row r="40" spans="1:7" ht="12.75">
      <c r="A40" t="s">
        <v>89</v>
      </c>
      <c r="B40" s="44">
        <v>39.3924082628025</v>
      </c>
      <c r="C40" s="44">
        <v>-7.164109575672149</v>
      </c>
      <c r="D40" s="44">
        <v>-10.612440278928874</v>
      </c>
      <c r="E40" s="44">
        <v>-0.35568267</v>
      </c>
      <c r="F40" s="44">
        <v>-0.5851959</v>
      </c>
      <c r="G40" s="44">
        <v>0.7287219</v>
      </c>
    </row>
    <row r="41" spans="1:7" ht="12.75">
      <c r="A41" t="s">
        <v>90</v>
      </c>
      <c r="B41" s="44">
        <v>40.184845328839536</v>
      </c>
      <c r="C41" s="44">
        <v>-6.682490832127765</v>
      </c>
      <c r="D41" s="44">
        <v>-9.838897661723797</v>
      </c>
      <c r="E41" s="44">
        <v>-0.35568267</v>
      </c>
      <c r="F41" s="44">
        <v>-0.5851959</v>
      </c>
      <c r="G41" s="44">
        <v>0.7287219</v>
      </c>
    </row>
    <row r="42" spans="1:7" ht="12.75">
      <c r="A42" t="s">
        <v>91</v>
      </c>
      <c r="B42" s="44">
        <v>40.27701136434407</v>
      </c>
      <c r="C42" s="44">
        <v>-1.7489124920223225</v>
      </c>
      <c r="D42" s="44">
        <v>-6.0035639276637225</v>
      </c>
      <c r="E42" s="44">
        <v>-0.35568267</v>
      </c>
      <c r="F42" s="44">
        <v>-0.5851959</v>
      </c>
      <c r="G42" s="44">
        <v>0.7287219</v>
      </c>
    </row>
    <row r="43" spans="1:7" ht="12.75">
      <c r="A43" t="s">
        <v>92</v>
      </c>
      <c r="B43" s="44">
        <v>38.017725967000025</v>
      </c>
      <c r="C43" s="44">
        <v>-1.2938507694893122</v>
      </c>
      <c r="D43" s="44">
        <v>-6.7408663275508545</v>
      </c>
      <c r="E43" s="44">
        <v>-0.35568267</v>
      </c>
      <c r="F43" s="44">
        <v>-0.5851959</v>
      </c>
      <c r="G43" s="44">
        <v>0.7287219</v>
      </c>
    </row>
    <row r="44" spans="1:7" ht="12.75">
      <c r="A44" t="s">
        <v>93</v>
      </c>
      <c r="B44" s="44">
        <v>40.01118761299135</v>
      </c>
      <c r="C44" s="44">
        <v>-2.335982873159779</v>
      </c>
      <c r="D44" s="44">
        <v>-6.60475360296832</v>
      </c>
      <c r="E44" s="44">
        <v>-0.35568267</v>
      </c>
      <c r="F44" s="44">
        <v>-0.5851959</v>
      </c>
      <c r="G44" s="44">
        <v>0.7287219</v>
      </c>
    </row>
    <row r="45" spans="1:7" ht="12.75">
      <c r="A45" t="s">
        <v>94</v>
      </c>
      <c r="B45" s="44">
        <v>38.28350256645542</v>
      </c>
      <c r="C45" s="44">
        <v>-0.7065773078025741</v>
      </c>
      <c r="D45" s="44">
        <v>-6.139536584008383</v>
      </c>
      <c r="E45" s="44">
        <v>-0.35568267</v>
      </c>
      <c r="F45" s="44">
        <v>-0.5851959</v>
      </c>
      <c r="G45" s="44">
        <v>0.7287219</v>
      </c>
    </row>
    <row r="46" spans="1:7" ht="12.75">
      <c r="A46" t="s">
        <v>95</v>
      </c>
      <c r="B46" s="44">
        <v>36.556447154543946</v>
      </c>
      <c r="C46" s="44">
        <v>0.9229191072170069</v>
      </c>
      <c r="D46" s="44">
        <v>-5.673939289700652</v>
      </c>
      <c r="E46" s="44">
        <v>-0.35568267</v>
      </c>
      <c r="F46" s="44">
        <v>-0.5851959</v>
      </c>
      <c r="G46" s="44">
        <v>0.7287219</v>
      </c>
    </row>
    <row r="47" spans="1:7" ht="12.75">
      <c r="A47" t="s">
        <v>96</v>
      </c>
      <c r="B47" s="44">
        <v>32.56922658045164</v>
      </c>
      <c r="C47" s="44">
        <v>3.007859323722133</v>
      </c>
      <c r="D47" s="44">
        <v>-5.945766974371396</v>
      </c>
      <c r="E47" s="44">
        <v>-0.35568267</v>
      </c>
      <c r="F47" s="44">
        <v>-0.5851959</v>
      </c>
      <c r="G47" s="44">
        <v>0.7287219</v>
      </c>
    </row>
    <row r="48" spans="1:7" ht="12.75">
      <c r="A48" t="s">
        <v>97</v>
      </c>
      <c r="B48" s="44">
        <v>30.043718940518794</v>
      </c>
      <c r="C48" s="44">
        <v>2.875646596130471</v>
      </c>
      <c r="D48" s="44">
        <v>-7.284617426004806</v>
      </c>
      <c r="E48" s="44">
        <v>-0.35568267</v>
      </c>
      <c r="F48" s="44">
        <v>-0.5851959</v>
      </c>
      <c r="G48" s="44">
        <v>0.7287219</v>
      </c>
    </row>
    <row r="49" spans="1:7" ht="12.75">
      <c r="A49" t="s">
        <v>98</v>
      </c>
      <c r="B49" s="44">
        <v>35.29376017022132</v>
      </c>
      <c r="C49" s="44">
        <v>0.8566918477409968</v>
      </c>
      <c r="D49" s="44">
        <v>-6.343428978210712</v>
      </c>
      <c r="E49" s="44">
        <v>-0.35568267</v>
      </c>
      <c r="F49" s="44">
        <v>-0.5851959</v>
      </c>
      <c r="G49" s="44">
        <v>0.7287219</v>
      </c>
    </row>
    <row r="50" spans="1:7" ht="12.75">
      <c r="A50" t="s">
        <v>99</v>
      </c>
      <c r="B50" s="44">
        <v>34.829099786731284</v>
      </c>
      <c r="C50" s="44">
        <v>2.5525245995288497</v>
      </c>
      <c r="D50" s="44">
        <v>-5.208396902580212</v>
      </c>
      <c r="E50" s="44">
        <v>-0.35568267</v>
      </c>
      <c r="F50" s="44">
        <v>-0.5851959</v>
      </c>
      <c r="G50" s="44">
        <v>0.7287219</v>
      </c>
    </row>
    <row r="51" spans="1:7" ht="12.75">
      <c r="A51" t="s">
        <v>100</v>
      </c>
      <c r="B51" s="44">
        <v>29.890612544988603</v>
      </c>
      <c r="C51" s="44">
        <v>4.503057024282201</v>
      </c>
      <c r="D51" s="44">
        <v>-5.880931572529592</v>
      </c>
      <c r="E51" s="44">
        <v>-0.35568267</v>
      </c>
      <c r="F51" s="44">
        <v>-0.5851959</v>
      </c>
      <c r="G51" s="44">
        <v>0.7287219</v>
      </c>
    </row>
    <row r="52" spans="1:7" ht="12.75">
      <c r="A52" t="s">
        <v>101</v>
      </c>
      <c r="B52" s="44">
        <v>27.984154075220797</v>
      </c>
      <c r="C52" s="44">
        <v>4.409964166069634</v>
      </c>
      <c r="D52" s="44">
        <v>-6.88621465301823</v>
      </c>
      <c r="E52" s="44">
        <v>-0.35568267</v>
      </c>
      <c r="F52" s="44">
        <v>-0.5851959</v>
      </c>
      <c r="G52" s="44">
        <v>0.7287219</v>
      </c>
    </row>
    <row r="53" spans="1:7" ht="12.75">
      <c r="A53" t="s">
        <v>102</v>
      </c>
      <c r="B53" s="44">
        <v>31.730746774718</v>
      </c>
      <c r="C53" s="44">
        <v>-2.7405749600589013</v>
      </c>
      <c r="D53" s="44">
        <v>-10.508295022837538</v>
      </c>
      <c r="E53" s="44">
        <v>-0.13714776</v>
      </c>
      <c r="F53" s="44">
        <v>-0.4345978</v>
      </c>
      <c r="G53" s="44">
        <v>0.89012091</v>
      </c>
    </row>
    <row r="54" spans="1:7" ht="12.75">
      <c r="A54" t="s">
        <v>103</v>
      </c>
      <c r="B54" s="44">
        <v>30.442174826643956</v>
      </c>
      <c r="C54" s="44">
        <v>-2.536552261975684</v>
      </c>
      <c r="D54" s="44">
        <v>-10.60722195869507</v>
      </c>
      <c r="E54" s="44">
        <v>-0.13714776</v>
      </c>
      <c r="F54" s="44">
        <v>-0.4345978</v>
      </c>
      <c r="G54" s="44">
        <v>0.89012091</v>
      </c>
    </row>
    <row r="55" spans="1:7" ht="12.75">
      <c r="A55" t="s">
        <v>104</v>
      </c>
      <c r="B55" s="44">
        <v>29.779276067554537</v>
      </c>
      <c r="C55" s="44">
        <v>-0.6706931161497467</v>
      </c>
      <c r="D55" s="44">
        <v>-9.798361954417933</v>
      </c>
      <c r="E55" s="44">
        <v>-0.13714776</v>
      </c>
      <c r="F55" s="44">
        <v>-0.4345978</v>
      </c>
      <c r="G55" s="44">
        <v>0.89012091</v>
      </c>
    </row>
    <row r="56" spans="1:7" ht="12.75">
      <c r="A56" t="s">
        <v>105</v>
      </c>
      <c r="B56" s="44">
        <v>28.49018763836421</v>
      </c>
      <c r="C56" s="44">
        <v>-0.4658503651318353</v>
      </c>
      <c r="D56" s="44">
        <v>-9.896968081077082</v>
      </c>
      <c r="E56" s="44">
        <v>-0.13714776</v>
      </c>
      <c r="F56" s="44">
        <v>-0.4345978</v>
      </c>
      <c r="G56" s="44">
        <v>0.89012091</v>
      </c>
    </row>
    <row r="57" spans="1:7" ht="12.75">
      <c r="A57" t="s">
        <v>106</v>
      </c>
      <c r="B57" s="44">
        <v>44.35850733575241</v>
      </c>
      <c r="C57" s="44">
        <v>-2.9969253469817287</v>
      </c>
      <c r="D57" s="44">
        <v>-7.560383576472852</v>
      </c>
      <c r="E57" s="44">
        <v>-0.18099777</v>
      </c>
      <c r="F57" s="44">
        <v>-0.53681575</v>
      </c>
      <c r="G57" s="44">
        <v>0.82405622</v>
      </c>
    </row>
    <row r="58" spans="1:7" ht="12.75">
      <c r="A58" t="s">
        <v>107</v>
      </c>
      <c r="B58" s="44">
        <v>44.698623413948674</v>
      </c>
      <c r="C58" s="44">
        <v>-4.840379514098635</v>
      </c>
      <c r="D58" s="44">
        <v>-8.772563021681005</v>
      </c>
      <c r="E58" s="44">
        <v>-0.28825927</v>
      </c>
      <c r="F58" s="44">
        <v>-0.57846151</v>
      </c>
      <c r="G58" s="44">
        <v>0.76307855</v>
      </c>
    </row>
    <row r="59" spans="1:7" ht="12.75">
      <c r="A59" t="s">
        <v>108</v>
      </c>
      <c r="B59" s="44">
        <v>43.76727058137619</v>
      </c>
      <c r="C59" s="44">
        <v>-4.330677403652457</v>
      </c>
      <c r="D59" s="44">
        <v>-8.737981959783372</v>
      </c>
      <c r="E59" s="44">
        <v>-0.30486294</v>
      </c>
      <c r="F59" s="44">
        <v>-0.60689011</v>
      </c>
      <c r="G59" s="44">
        <v>0.73399113</v>
      </c>
    </row>
    <row r="60" spans="1:7" ht="12.75">
      <c r="A60" t="s">
        <v>109</v>
      </c>
      <c r="B60" s="44">
        <v>43.51182854600778</v>
      </c>
      <c r="C60" s="44">
        <v>-5.8394354432076465</v>
      </c>
      <c r="D60" s="44">
        <v>-10.06448883330578</v>
      </c>
      <c r="E60" s="44">
        <v>-0.36452386</v>
      </c>
      <c r="F60" s="44">
        <v>-0.55476044</v>
      </c>
      <c r="G60" s="44">
        <v>0.74790588</v>
      </c>
    </row>
    <row r="61" spans="1:7" ht="12.75">
      <c r="A61" t="s">
        <v>110</v>
      </c>
      <c r="B61" s="44">
        <v>44.41319712204382</v>
      </c>
      <c r="C61" s="44">
        <v>-6.390421678464923</v>
      </c>
      <c r="D61" s="44">
        <v>-10.033887749143688</v>
      </c>
      <c r="E61" s="44">
        <v>-0.34949481</v>
      </c>
      <c r="F61" s="44">
        <v>-0.52882257</v>
      </c>
      <c r="G61" s="44">
        <v>0.77343395</v>
      </c>
    </row>
    <row r="62" spans="1:7" ht="12.75">
      <c r="A62" t="s">
        <v>111</v>
      </c>
      <c r="B62" s="44">
        <v>43.747274900078814</v>
      </c>
      <c r="C62" s="44">
        <v>-7.8433940457170435</v>
      </c>
      <c r="D62" s="44">
        <v>-11.230906257487073</v>
      </c>
      <c r="E62" s="44">
        <v>-0.37387978</v>
      </c>
      <c r="F62" s="44">
        <v>-0.43530149</v>
      </c>
      <c r="G62" s="44">
        <v>0.81897895</v>
      </c>
    </row>
    <row r="63" spans="1:7" ht="12.75">
      <c r="A63" t="s">
        <v>112</v>
      </c>
      <c r="B63" s="44">
        <v>42.58032205411514</v>
      </c>
      <c r="C63" s="44">
        <v>-7.058571371819774</v>
      </c>
      <c r="D63" s="44">
        <v>-11.34650444948545</v>
      </c>
      <c r="E63" s="44">
        <v>-0.39169476</v>
      </c>
      <c r="F63" s="44">
        <v>-0.46550362</v>
      </c>
      <c r="G63" s="44">
        <v>0.7936508</v>
      </c>
    </row>
    <row r="64" spans="1:7" ht="12.75">
      <c r="A64" t="s">
        <v>113</v>
      </c>
      <c r="B64" s="44">
        <v>42.14810500705028</v>
      </c>
      <c r="C64" s="44">
        <v>-8.690506203152994</v>
      </c>
      <c r="D64" s="44">
        <v>-12.33316129917436</v>
      </c>
      <c r="E64" s="44">
        <v>-0.37412983</v>
      </c>
      <c r="F64" s="44">
        <v>-0.34038191</v>
      </c>
      <c r="G64" s="44">
        <v>0.86265116</v>
      </c>
    </row>
    <row r="65" spans="1:7" ht="12.75">
      <c r="A65" t="s">
        <v>114</v>
      </c>
      <c r="B65" s="44">
        <v>41.58737594282638</v>
      </c>
      <c r="C65" s="44">
        <v>-10.42860650038167</v>
      </c>
      <c r="D65" s="44">
        <v>-13.11554397997995</v>
      </c>
      <c r="E65" s="44">
        <v>-0.34450961</v>
      </c>
      <c r="F65" s="44">
        <v>-0.22663686</v>
      </c>
      <c r="G65" s="44">
        <v>0.91101529</v>
      </c>
    </row>
    <row r="66" spans="1:7" ht="12.75">
      <c r="A66" t="s">
        <v>115</v>
      </c>
      <c r="B66" s="44">
        <v>39.91505393370614</v>
      </c>
      <c r="C66" s="44">
        <v>-11.495021126944245</v>
      </c>
      <c r="D66" s="44">
        <v>-13.940097689501853</v>
      </c>
      <c r="E66" s="44">
        <v>-0.32253727</v>
      </c>
      <c r="F66" s="44">
        <v>-0.1682859</v>
      </c>
      <c r="G66" s="44">
        <v>0.93147709</v>
      </c>
    </row>
    <row r="67" spans="1:7" ht="12.75">
      <c r="A67" t="s">
        <v>116</v>
      </c>
      <c r="B67" s="44">
        <v>42.75198404030758</v>
      </c>
      <c r="C67" s="44">
        <v>-3.676906368655472</v>
      </c>
      <c r="D67" s="44">
        <v>-6.993496643323531</v>
      </c>
      <c r="E67" s="44">
        <v>0.90080729</v>
      </c>
      <c r="F67" s="44">
        <v>-0.43183956</v>
      </c>
      <c r="G67" s="44">
        <v>-0.04539633</v>
      </c>
    </row>
    <row r="68" spans="1:7" ht="12.75">
      <c r="A68" t="s">
        <v>117</v>
      </c>
      <c r="B68" s="44">
        <v>42.39326786823357</v>
      </c>
      <c r="C68" s="44">
        <v>-4.3719128136618055</v>
      </c>
      <c r="D68" s="44">
        <v>-8.058302101696034</v>
      </c>
      <c r="E68" s="44">
        <v>0.89665375</v>
      </c>
      <c r="F68" s="44">
        <v>-0.44268273</v>
      </c>
      <c r="G68" s="44">
        <v>0.00663735</v>
      </c>
    </row>
    <row r="69" spans="1:7" ht="12.75">
      <c r="A69" t="s">
        <v>118</v>
      </c>
      <c r="B69" s="44">
        <v>41.837096671658976</v>
      </c>
      <c r="C69" s="44">
        <v>-5.456786322298629</v>
      </c>
      <c r="D69" s="44">
        <v>-8.63757497201964</v>
      </c>
      <c r="E69" s="44">
        <v>0.87174528</v>
      </c>
      <c r="F69" s="44">
        <v>-0.48851573</v>
      </c>
      <c r="G69" s="44">
        <v>0.0375838</v>
      </c>
    </row>
    <row r="70" spans="1:7" ht="12.75">
      <c r="A70" t="s">
        <v>119</v>
      </c>
      <c r="B70" s="44">
        <v>41.58206981068656</v>
      </c>
      <c r="C70" s="44">
        <v>-6.058984892632825</v>
      </c>
      <c r="D70" s="44">
        <v>-9.938174905518295</v>
      </c>
      <c r="E70" s="44">
        <v>0.86081223</v>
      </c>
      <c r="F70" s="44">
        <v>-0.50244515</v>
      </c>
      <c r="G70" s="44">
        <v>0.08093935</v>
      </c>
    </row>
    <row r="71" spans="1:7" ht="12.75">
      <c r="A71" t="s">
        <v>120</v>
      </c>
      <c r="B71" s="44">
        <v>41.02767143377764</v>
      </c>
      <c r="C71" s="44">
        <v>-7.093089785578034</v>
      </c>
      <c r="D71" s="44">
        <v>-10.637629890794246</v>
      </c>
      <c r="E71" s="44">
        <v>0.83788481</v>
      </c>
      <c r="F71" s="44">
        <v>-0.53502287</v>
      </c>
      <c r="G71" s="44">
        <v>0.10816459</v>
      </c>
    </row>
    <row r="72" spans="1:7" ht="12.75">
      <c r="A72" t="s">
        <v>121</v>
      </c>
      <c r="B72" s="44">
        <v>40.63137009408907</v>
      </c>
      <c r="C72" s="44">
        <v>-7.9853290497236555</v>
      </c>
      <c r="D72" s="44">
        <v>-11.869347380453938</v>
      </c>
      <c r="E72" s="44">
        <v>0.82685301</v>
      </c>
      <c r="F72" s="44">
        <v>-0.54478077</v>
      </c>
      <c r="G72" s="44">
        <v>0.13974265</v>
      </c>
    </row>
    <row r="73" spans="1:7" ht="12.75">
      <c r="A73" t="s">
        <v>122</v>
      </c>
      <c r="B73" s="44">
        <v>39.977080400896334</v>
      </c>
      <c r="C73" s="44">
        <v>-9.06716050244048</v>
      </c>
      <c r="D73" s="44">
        <v>-12.28712630713981</v>
      </c>
      <c r="E73" s="44">
        <v>0.81264454</v>
      </c>
      <c r="F73" s="44">
        <v>-0.56086981</v>
      </c>
      <c r="G73" s="44">
        <v>0.15822108</v>
      </c>
    </row>
    <row r="74" spans="1:7" ht="12.75">
      <c r="A74" t="s">
        <v>123</v>
      </c>
      <c r="B74" s="44">
        <v>38.276587054549225</v>
      </c>
      <c r="C74" s="44">
        <v>-9.686298219781552</v>
      </c>
      <c r="D74" s="44">
        <v>-12.890947451658686</v>
      </c>
      <c r="E74" s="44">
        <v>-0.13714776</v>
      </c>
      <c r="F74" s="44">
        <v>-0.4345978</v>
      </c>
      <c r="G74" s="44">
        <v>0.89012091</v>
      </c>
    </row>
    <row r="75" spans="1:7" ht="12.75">
      <c r="A75" t="s">
        <v>124</v>
      </c>
      <c r="B75" s="44">
        <v>38.48853978558195</v>
      </c>
      <c r="C75" s="44">
        <v>-10.685911417389045</v>
      </c>
      <c r="D75" s="44">
        <v>-13.346347218859528</v>
      </c>
      <c r="E75" s="44">
        <v>-0.13714776</v>
      </c>
      <c r="F75" s="44">
        <v>-0.4345978</v>
      </c>
      <c r="G75" s="44">
        <v>0.89012091</v>
      </c>
    </row>
    <row r="76" spans="1:7" ht="12.75">
      <c r="A76" t="s">
        <v>125</v>
      </c>
      <c r="B76" s="44">
        <v>37.42655974209082</v>
      </c>
      <c r="C76" s="44">
        <v>-10.33419349476267</v>
      </c>
      <c r="D76" s="44">
        <v>-13.338249828476071</v>
      </c>
      <c r="E76" s="44">
        <v>-0.13714776</v>
      </c>
      <c r="F76" s="44">
        <v>-0.4345978</v>
      </c>
      <c r="G76" s="44">
        <v>0.89012091</v>
      </c>
    </row>
    <row r="77" spans="1:7" ht="12.75">
      <c r="A77" t="s">
        <v>126</v>
      </c>
      <c r="B77" s="44">
        <v>25.742588534230325</v>
      </c>
      <c r="C77" s="44">
        <v>3.6123305489506983</v>
      </c>
      <c r="D77" s="44">
        <v>-8.329157024970582</v>
      </c>
      <c r="E77" s="44">
        <v>-0.13714776</v>
      </c>
      <c r="F77" s="44">
        <v>-0.4345978</v>
      </c>
      <c r="G77" s="44">
        <v>0.89012091</v>
      </c>
    </row>
    <row r="78" spans="1:7" ht="12.75">
      <c r="A78" t="s">
        <v>127</v>
      </c>
      <c r="B78" s="44">
        <v>25.344404410772825</v>
      </c>
      <c r="C78" s="44">
        <v>2.87195688077922</v>
      </c>
      <c r="D78" s="44">
        <v>-8.75199264391492</v>
      </c>
      <c r="E78" s="44">
        <v>-0.13714776</v>
      </c>
      <c r="F78" s="44">
        <v>-0.4345978</v>
      </c>
      <c r="G78" s="44">
        <v>0.89012091</v>
      </c>
    </row>
    <row r="79" spans="1:7" ht="12.75">
      <c r="A79" t="s">
        <v>128</v>
      </c>
      <c r="B79" s="44">
        <v>26.461931339917896</v>
      </c>
      <c r="C79" s="44">
        <v>2.8492614643290795</v>
      </c>
      <c r="D79" s="44">
        <v>-8.590887641369143</v>
      </c>
      <c r="E79" s="44">
        <v>-0.13714776</v>
      </c>
      <c r="F79" s="44">
        <v>-0.4345978</v>
      </c>
      <c r="G79" s="44">
        <v>0.89012091</v>
      </c>
    </row>
    <row r="80" spans="1:7" ht="12.75">
      <c r="A80" t="s">
        <v>129</v>
      </c>
      <c r="B80" s="44">
        <v>25.611741421652738</v>
      </c>
      <c r="C80" s="44">
        <v>2.201449753147228</v>
      </c>
      <c r="D80" s="44">
        <v>-9.038174272435807</v>
      </c>
      <c r="E80" s="44">
        <v>-0.13714776</v>
      </c>
      <c r="F80" s="44">
        <v>-0.4345978</v>
      </c>
      <c r="G80" s="44">
        <v>0.89012091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80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44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37</v>
      </c>
      <c r="F1" s="13" t="s">
        <v>38</v>
      </c>
      <c r="G1" s="13" t="s">
        <v>10</v>
      </c>
      <c r="H1" s="13" t="s">
        <v>0</v>
      </c>
      <c r="L1" s="14"/>
      <c r="M1" s="14"/>
    </row>
    <row r="2" spans="1:7" ht="12.75">
      <c r="A2" t="s">
        <v>51</v>
      </c>
      <c r="B2" s="44">
        <v>35.15519394443159</v>
      </c>
      <c r="C2" s="44">
        <v>-5.815121036120208</v>
      </c>
      <c r="D2" s="44">
        <v>-11.261654010726836</v>
      </c>
      <c r="E2" s="44">
        <v>0.065</v>
      </c>
      <c r="F2" s="44">
        <v>-0.065</v>
      </c>
      <c r="G2" s="44">
        <v>-0.033</v>
      </c>
    </row>
    <row r="3" spans="1:7" ht="12.75">
      <c r="A3" t="s">
        <v>52</v>
      </c>
      <c r="B3" s="44">
        <v>34.452641441719656</v>
      </c>
      <c r="C3" s="44">
        <v>-6.82528507007572</v>
      </c>
      <c r="D3" s="44">
        <v>-11.615992394566248</v>
      </c>
      <c r="E3" s="44">
        <v>0.065</v>
      </c>
      <c r="F3" s="44">
        <v>-0.065</v>
      </c>
      <c r="G3" s="44">
        <v>-0.0332</v>
      </c>
    </row>
    <row r="4" spans="1:7" ht="12.75">
      <c r="A4" t="s">
        <v>53</v>
      </c>
      <c r="B4" s="44">
        <v>33.74855279802515</v>
      </c>
      <c r="C4" s="44">
        <v>-7.842757404780284</v>
      </c>
      <c r="D4" s="44">
        <v>-11.974520458589527</v>
      </c>
      <c r="E4" s="44">
        <v>0.065</v>
      </c>
      <c r="F4" s="44">
        <v>-0.065</v>
      </c>
      <c r="G4" s="44">
        <v>-0.0345</v>
      </c>
    </row>
    <row r="5" spans="1:7" ht="12.75">
      <c r="A5" t="s">
        <v>54</v>
      </c>
      <c r="B5" s="44">
        <v>35.50686958382553</v>
      </c>
      <c r="C5" s="44">
        <v>-6.669217116277687</v>
      </c>
      <c r="D5" s="44">
        <v>-11.564781852025686</v>
      </c>
      <c r="E5" s="44">
        <v>0.065</v>
      </c>
      <c r="F5" s="44">
        <v>-0.065</v>
      </c>
      <c r="G5" s="44">
        <v>-0.0374</v>
      </c>
    </row>
    <row r="6" spans="1:7" ht="12.75">
      <c r="A6" t="s">
        <v>55</v>
      </c>
      <c r="B6" s="44">
        <v>34.753262563978495</v>
      </c>
      <c r="C6" s="44">
        <v>-7.677448740435398</v>
      </c>
      <c r="D6" s="44">
        <v>-11.929355334959602</v>
      </c>
      <c r="E6" s="44">
        <v>0.065</v>
      </c>
      <c r="F6" s="44">
        <v>-0.065</v>
      </c>
      <c r="G6" s="44">
        <v>-0.0349</v>
      </c>
    </row>
    <row r="7" spans="1:7" ht="12.75">
      <c r="A7" t="s">
        <v>56</v>
      </c>
      <c r="B7" s="44">
        <v>33.99954807561874</v>
      </c>
      <c r="C7" s="44">
        <v>-8.687997437504206</v>
      </c>
      <c r="D7" s="44">
        <v>-12.30392910137168</v>
      </c>
      <c r="E7" s="44">
        <v>0.065</v>
      </c>
      <c r="F7" s="44">
        <v>-0.065</v>
      </c>
      <c r="G7" s="44">
        <v>-0.0405</v>
      </c>
    </row>
    <row r="8" spans="1:7" ht="12.75">
      <c r="A8" t="s">
        <v>57</v>
      </c>
      <c r="B8" s="44">
        <v>35.764081682970854</v>
      </c>
      <c r="C8" s="44">
        <v>-7.5821612184496985</v>
      </c>
      <c r="D8" s="44">
        <v>-11.930393003173446</v>
      </c>
      <c r="E8" s="44">
        <v>0.065</v>
      </c>
      <c r="F8" s="44">
        <v>-0.065</v>
      </c>
      <c r="G8" s="44">
        <v>-0.0361</v>
      </c>
    </row>
    <row r="9" spans="1:7" ht="12.75">
      <c r="A9" t="s">
        <v>58</v>
      </c>
      <c r="B9" s="44">
        <v>34.98463040443792</v>
      </c>
      <c r="C9" s="44">
        <v>-8.556402828301893</v>
      </c>
      <c r="D9" s="44">
        <v>-12.294189664063804</v>
      </c>
      <c r="E9" s="44">
        <v>0.065</v>
      </c>
      <c r="F9" s="44">
        <v>-0.065</v>
      </c>
      <c r="G9" s="44">
        <v>-0.0339</v>
      </c>
    </row>
    <row r="10" spans="1:7" ht="12.75">
      <c r="A10" t="s">
        <v>59</v>
      </c>
      <c r="B10" s="44">
        <v>35.138253901328355</v>
      </c>
      <c r="C10" s="44">
        <v>-9.440130587418874</v>
      </c>
      <c r="D10" s="44">
        <v>-12.707827729857108</v>
      </c>
      <c r="E10" s="44">
        <v>0.065</v>
      </c>
      <c r="F10" s="44">
        <v>-0.065</v>
      </c>
      <c r="G10" s="44">
        <v>-0.0371</v>
      </c>
    </row>
    <row r="11" spans="1:7" ht="12.75">
      <c r="A11" t="s">
        <v>60</v>
      </c>
      <c r="B11" s="44">
        <v>35.960054625591326</v>
      </c>
      <c r="C11" s="44">
        <v>-8.479420548963526</v>
      </c>
      <c r="D11" s="44">
        <v>-12.33732798162647</v>
      </c>
      <c r="E11" s="44">
        <v>0.065</v>
      </c>
      <c r="F11" s="44">
        <v>-0.065</v>
      </c>
      <c r="G11" s="44">
        <v>-0.0358</v>
      </c>
    </row>
    <row r="12" spans="1:7" ht="12.75">
      <c r="A12" t="s">
        <v>61</v>
      </c>
      <c r="B12" s="44">
        <v>36.909453872598945</v>
      </c>
      <c r="C12" s="44">
        <v>-8.47667198037609</v>
      </c>
      <c r="D12" s="44">
        <v>-12.434115227005591</v>
      </c>
      <c r="E12" s="44">
        <v>0.065</v>
      </c>
      <c r="F12" s="44">
        <v>-0.065</v>
      </c>
      <c r="G12" s="44">
        <v>-0.0328</v>
      </c>
    </row>
    <row r="13" spans="1:7" ht="12.75">
      <c r="A13" t="s">
        <v>62</v>
      </c>
      <c r="B13" s="44">
        <v>36.07361030427488</v>
      </c>
      <c r="C13" s="44">
        <v>-9.392675707090838</v>
      </c>
      <c r="D13" s="44">
        <v>-12.793441021225828</v>
      </c>
      <c r="E13" s="44">
        <v>0.065</v>
      </c>
      <c r="F13" s="44">
        <v>-0.065</v>
      </c>
      <c r="G13" s="44">
        <v>-0.0359</v>
      </c>
    </row>
    <row r="14" spans="1:7" ht="12.75">
      <c r="A14" t="s">
        <v>63</v>
      </c>
      <c r="B14" s="44">
        <v>36.535571347152285</v>
      </c>
      <c r="C14" s="44">
        <v>-9.843291279424793</v>
      </c>
      <c r="D14" s="44">
        <v>-13.098116192473451</v>
      </c>
      <c r="E14" s="44">
        <v>0.065</v>
      </c>
      <c r="F14" s="44">
        <v>-0.065</v>
      </c>
      <c r="G14" s="44">
        <v>-0.033</v>
      </c>
    </row>
    <row r="15" spans="1:7" ht="12.75">
      <c r="A15" t="s">
        <v>64</v>
      </c>
      <c r="B15" s="44">
        <v>34.162687595116566</v>
      </c>
      <c r="C15" s="44">
        <v>-4.8392301849059045</v>
      </c>
      <c r="D15" s="44">
        <v>-11.01267326781971</v>
      </c>
      <c r="E15" s="44">
        <v>0.065</v>
      </c>
      <c r="F15" s="44">
        <v>-0.065</v>
      </c>
      <c r="G15" s="44">
        <v>-0.0346</v>
      </c>
    </row>
    <row r="16" spans="1:7" ht="12.75">
      <c r="A16" t="s">
        <v>65</v>
      </c>
      <c r="B16" s="44">
        <v>33.60303922994476</v>
      </c>
      <c r="C16" s="44">
        <v>-5.766623991673669</v>
      </c>
      <c r="D16" s="44">
        <v>-11.308498057630072</v>
      </c>
      <c r="E16" s="44">
        <v>0.065</v>
      </c>
      <c r="F16" s="44">
        <v>-0.065</v>
      </c>
      <c r="G16" s="44">
        <v>-0.0323</v>
      </c>
    </row>
    <row r="17" spans="1:7" ht="12.75">
      <c r="A17" t="s">
        <v>66</v>
      </c>
      <c r="B17" s="44">
        <v>33.05285188371883</v>
      </c>
      <c r="C17" s="44">
        <v>-6.683188002201229</v>
      </c>
      <c r="D17" s="44">
        <v>-11.602001636355272</v>
      </c>
      <c r="E17" s="44">
        <v>0.065</v>
      </c>
      <c r="F17" s="44">
        <v>-0.065</v>
      </c>
      <c r="G17" s="44">
        <v>-0.0306</v>
      </c>
    </row>
    <row r="18" spans="1:7" ht="12.75">
      <c r="A18" t="s">
        <v>67</v>
      </c>
      <c r="B18" s="44">
        <v>32.495685952306026</v>
      </c>
      <c r="C18" s="44">
        <v>-7.61413654146188</v>
      </c>
      <c r="D18" s="44">
        <v>-11.910047456135981</v>
      </c>
      <c r="E18" s="44">
        <v>0.065</v>
      </c>
      <c r="F18" s="44">
        <v>-0.065</v>
      </c>
      <c r="G18" s="44">
        <v>-0.0376</v>
      </c>
    </row>
    <row r="19" spans="1:7" ht="12.75">
      <c r="A19" t="s">
        <v>68</v>
      </c>
      <c r="B19" s="44">
        <v>32.8311258828741</v>
      </c>
      <c r="C19" s="44">
        <v>-4.865884181386674</v>
      </c>
      <c r="D19" s="44">
        <v>-11.13428101380455</v>
      </c>
      <c r="E19" s="44">
        <v>0.065</v>
      </c>
      <c r="F19" s="44">
        <v>-0.065</v>
      </c>
      <c r="G19" s="44">
        <v>-0.0408</v>
      </c>
    </row>
    <row r="20" spans="1:7" ht="12.75">
      <c r="A20" t="s">
        <v>69</v>
      </c>
      <c r="B20" s="44">
        <v>32.31600463969887</v>
      </c>
      <c r="C20" s="44">
        <v>-5.806631994843998</v>
      </c>
      <c r="D20" s="44">
        <v>-11.389071875579226</v>
      </c>
      <c r="E20" s="44">
        <v>0.065</v>
      </c>
      <c r="F20" s="44">
        <v>-0.065</v>
      </c>
      <c r="G20" s="44">
        <v>-0.025</v>
      </c>
    </row>
    <row r="21" spans="1:7" ht="12.75">
      <c r="A21" t="s">
        <v>70</v>
      </c>
      <c r="B21" s="44">
        <v>31.81808111615907</v>
      </c>
      <c r="C21" s="44">
        <v>-6.720209214057916</v>
      </c>
      <c r="D21" s="44">
        <v>-11.665209925032883</v>
      </c>
      <c r="E21" s="44">
        <v>0.065</v>
      </c>
      <c r="F21" s="44">
        <v>-0.065</v>
      </c>
      <c r="G21" s="44">
        <v>-0.0366</v>
      </c>
    </row>
    <row r="22" spans="1:7" ht="12.75">
      <c r="A22" t="s">
        <v>71</v>
      </c>
      <c r="B22" s="44">
        <v>31.497823143743307</v>
      </c>
      <c r="C22" s="44">
        <v>-4.925315161445146</v>
      </c>
      <c r="D22" s="44">
        <v>-11.26229160665007</v>
      </c>
      <c r="E22" s="44">
        <v>0.065</v>
      </c>
      <c r="F22" s="44">
        <v>-0.065</v>
      </c>
      <c r="G22" s="44">
        <v>-0.0334</v>
      </c>
    </row>
    <row r="23" spans="1:7" ht="12.75">
      <c r="A23" t="s">
        <v>72</v>
      </c>
      <c r="B23" s="44">
        <v>30.9855729909626</v>
      </c>
      <c r="C23" s="44">
        <v>-4.749624521448543</v>
      </c>
      <c r="D23" s="44">
        <v>-11.274956542288471</v>
      </c>
      <c r="E23" s="44">
        <v>0.065</v>
      </c>
      <c r="F23" s="44">
        <v>-0.065</v>
      </c>
      <c r="G23" s="44">
        <v>-0.0296</v>
      </c>
    </row>
    <row r="24" spans="1:8" ht="12.75">
      <c r="A24" t="s">
        <v>73</v>
      </c>
      <c r="B24" s="44">
        <v>31.93741838355395</v>
      </c>
      <c r="C24" s="44">
        <v>-0.4698212447773959</v>
      </c>
      <c r="D24" s="44">
        <v>-9.029499610776412</v>
      </c>
      <c r="E24" s="44">
        <v>0.065</v>
      </c>
      <c r="F24" s="44">
        <v>-0.065</v>
      </c>
      <c r="G24" s="44">
        <v>-0.1123</v>
      </c>
      <c r="H24" s="44">
        <v>-0.047299999999999995</v>
      </c>
    </row>
    <row r="25" spans="1:8" ht="12.75">
      <c r="A25" t="s">
        <v>74</v>
      </c>
      <c r="B25" s="44">
        <v>32.73011698171636</v>
      </c>
      <c r="C25" s="44">
        <v>0.012606339139824374</v>
      </c>
      <c r="D25" s="44">
        <v>-8.255902503027727</v>
      </c>
      <c r="E25" s="44">
        <v>0.065</v>
      </c>
      <c r="F25" s="44">
        <v>-0.065</v>
      </c>
      <c r="G25" s="44">
        <v>-0.1129</v>
      </c>
      <c r="H25" s="44">
        <v>-0.0479</v>
      </c>
    </row>
    <row r="26" spans="1:8" ht="12.75">
      <c r="A26" t="s">
        <v>75</v>
      </c>
      <c r="B26" s="44">
        <v>33.52383246990179</v>
      </c>
      <c r="C26" s="44">
        <v>0.4956672754628574</v>
      </c>
      <c r="D26" s="44">
        <v>-7.484442639628938</v>
      </c>
      <c r="E26" s="44">
        <v>0.065</v>
      </c>
      <c r="F26" s="44">
        <v>-0.065</v>
      </c>
      <c r="G26" s="44">
        <v>-0.1157</v>
      </c>
      <c r="H26" s="44">
        <v>-0.050699999999999995</v>
      </c>
    </row>
    <row r="27" spans="1:8" ht="12.75">
      <c r="A27" t="s">
        <v>76</v>
      </c>
      <c r="B27" s="44">
        <v>34.757343177850714</v>
      </c>
      <c r="C27" s="44">
        <v>-0.15260052137603117</v>
      </c>
      <c r="D27" s="44">
        <v>-7.4015887827544695</v>
      </c>
      <c r="E27" s="44">
        <v>0.065</v>
      </c>
      <c r="F27" s="44">
        <v>-0.065</v>
      </c>
      <c r="G27" s="44">
        <v>-0.1147</v>
      </c>
      <c r="H27" s="44">
        <v>-0.049699999999999994</v>
      </c>
    </row>
    <row r="28" spans="1:8" ht="12.75">
      <c r="A28" t="s">
        <v>77</v>
      </c>
      <c r="B28" s="44">
        <v>34.40485579661623</v>
      </c>
      <c r="C28" s="44">
        <v>-1.7665468630763186</v>
      </c>
      <c r="D28" s="44">
        <v>-8.863883858990004</v>
      </c>
      <c r="E28" s="44">
        <v>0.065</v>
      </c>
      <c r="F28" s="44">
        <v>-0.065</v>
      </c>
      <c r="G28" s="44">
        <v>-0.1104</v>
      </c>
      <c r="H28" s="44">
        <v>-0.045399999999999996</v>
      </c>
    </row>
    <row r="29" spans="1:8" ht="12.75">
      <c r="A29" t="s">
        <v>78</v>
      </c>
      <c r="B29" s="44">
        <v>35.59422412062004</v>
      </c>
      <c r="C29" s="44">
        <v>-1.0424884218446784</v>
      </c>
      <c r="D29" s="44">
        <v>-7.704912341208161</v>
      </c>
      <c r="E29" s="44">
        <v>0.065</v>
      </c>
      <c r="F29" s="44">
        <v>-0.065</v>
      </c>
      <c r="G29" s="44">
        <v>-0.1126</v>
      </c>
      <c r="H29" s="44">
        <v>-0.0476</v>
      </c>
    </row>
    <row r="30" spans="1:8" ht="12.75">
      <c r="A30" t="s">
        <v>79</v>
      </c>
      <c r="B30" s="44">
        <v>37.664092847786335</v>
      </c>
      <c r="C30" s="44">
        <v>-2.582635752551268</v>
      </c>
      <c r="D30" s="44">
        <v>-7.924173405388203</v>
      </c>
      <c r="E30" s="44">
        <v>0.065</v>
      </c>
      <c r="F30" s="44">
        <v>-0.065</v>
      </c>
      <c r="G30" s="44">
        <v>-0.1073</v>
      </c>
      <c r="H30" s="44">
        <v>-0.042300000000000004</v>
      </c>
    </row>
    <row r="31" spans="1:8" ht="12.75">
      <c r="A31" t="s">
        <v>80</v>
      </c>
      <c r="B31" s="44">
        <v>36.87250414783849</v>
      </c>
      <c r="C31" s="44">
        <v>-3.062856845402501</v>
      </c>
      <c r="D31" s="44">
        <v>-8.699459245243812</v>
      </c>
      <c r="E31" s="44">
        <v>0.065</v>
      </c>
      <c r="F31" s="44">
        <v>-0.065</v>
      </c>
      <c r="G31" s="44">
        <v>-0.1097</v>
      </c>
      <c r="H31" s="44">
        <v>-0.044700000000000004</v>
      </c>
    </row>
    <row r="32" spans="1:8" ht="12.75">
      <c r="A32" t="s">
        <v>81</v>
      </c>
      <c r="B32" s="44">
        <v>36.07889468328371</v>
      </c>
      <c r="C32" s="44">
        <v>-3.5463176542243176</v>
      </c>
      <c r="D32" s="44">
        <v>-9.470506990971945</v>
      </c>
      <c r="E32" s="44">
        <v>0.065</v>
      </c>
      <c r="F32" s="44">
        <v>-0.065</v>
      </c>
      <c r="G32" s="44">
        <v>-0.1064</v>
      </c>
      <c r="H32" s="44">
        <v>-0.04139999999999999</v>
      </c>
    </row>
    <row r="33" spans="1:8" ht="12.75">
      <c r="A33" t="s">
        <v>82</v>
      </c>
      <c r="B33" s="44">
        <v>35.286338070726536</v>
      </c>
      <c r="C33" s="44">
        <v>-4.0277582731959685</v>
      </c>
      <c r="D33" s="44">
        <v>-10.244222408838937</v>
      </c>
      <c r="E33" s="44">
        <v>0.065</v>
      </c>
      <c r="F33" s="44">
        <v>-0.065</v>
      </c>
      <c r="G33" s="44">
        <v>-0.1066</v>
      </c>
      <c r="H33" s="44">
        <v>-0.0416</v>
      </c>
    </row>
    <row r="34" spans="1:8" ht="12.75">
      <c r="A34" t="s">
        <v>83</v>
      </c>
      <c r="B34" s="44">
        <v>33.612446179389444</v>
      </c>
      <c r="C34" s="44">
        <v>-2.248174520382287</v>
      </c>
      <c r="D34" s="44">
        <v>-9.637728226592735</v>
      </c>
      <c r="E34" s="44">
        <v>0.065</v>
      </c>
      <c r="F34" s="44">
        <v>-0.065</v>
      </c>
      <c r="G34" s="44">
        <v>-0.1107</v>
      </c>
      <c r="H34" s="44">
        <v>-0.045700000000000005</v>
      </c>
    </row>
    <row r="35" spans="1:8" ht="12.75">
      <c r="A35" t="s">
        <v>84</v>
      </c>
      <c r="B35" s="44">
        <v>39.33923567464708</v>
      </c>
      <c r="C35" s="44">
        <v>-4.3621788974673175</v>
      </c>
      <c r="D35" s="44">
        <v>-8.53197966130396</v>
      </c>
      <c r="E35" s="44">
        <v>0.065</v>
      </c>
      <c r="F35" s="44">
        <v>-0.065</v>
      </c>
      <c r="G35" s="44">
        <v>-0.1047</v>
      </c>
      <c r="H35" s="44">
        <v>-0.0397</v>
      </c>
    </row>
    <row r="36" spans="1:8" ht="12.75">
      <c r="A36" t="s">
        <v>85</v>
      </c>
      <c r="B36" s="44">
        <v>38.54749398448271</v>
      </c>
      <c r="C36" s="44">
        <v>-4.842797952008986</v>
      </c>
      <c r="D36" s="44">
        <v>-9.307136371431767</v>
      </c>
      <c r="E36" s="44">
        <v>0.065</v>
      </c>
      <c r="F36" s="44">
        <v>-0.065</v>
      </c>
      <c r="G36" s="44">
        <v>-0.1067</v>
      </c>
      <c r="H36" s="44">
        <v>-0.0417</v>
      </c>
    </row>
    <row r="37" spans="1:8" ht="12.75">
      <c r="A37" t="s">
        <v>86</v>
      </c>
      <c r="B37" s="44">
        <v>37.75341655755115</v>
      </c>
      <c r="C37" s="44">
        <v>-5.326861561534595</v>
      </c>
      <c r="D37" s="44">
        <v>-10.077521909091828</v>
      </c>
      <c r="E37" s="44">
        <v>0.065</v>
      </c>
      <c r="F37" s="44">
        <v>-0.065</v>
      </c>
      <c r="G37" s="44">
        <v>-0.1024</v>
      </c>
      <c r="H37" s="44">
        <v>-0.0374</v>
      </c>
    </row>
    <row r="38" spans="1:8" ht="12.75">
      <c r="A38" t="s">
        <v>87</v>
      </c>
      <c r="B38" s="44">
        <v>36.961415830507526</v>
      </c>
      <c r="C38" s="44">
        <v>-5.806498796238858</v>
      </c>
      <c r="D38" s="44">
        <v>-10.853257908182126</v>
      </c>
      <c r="E38" s="44">
        <v>0.065</v>
      </c>
      <c r="F38" s="44">
        <v>-0.065</v>
      </c>
      <c r="G38" s="44">
        <v>-0.1053</v>
      </c>
      <c r="H38" s="44">
        <v>-0.0403</v>
      </c>
    </row>
    <row r="39" spans="1:8" ht="12.75">
      <c r="A39" t="s">
        <v>88</v>
      </c>
      <c r="B39" s="44">
        <v>38.63589568818205</v>
      </c>
      <c r="C39" s="44">
        <v>-7.586452775823155</v>
      </c>
      <c r="D39" s="44">
        <v>-11.460507005472799</v>
      </c>
      <c r="E39" s="44">
        <v>0.065</v>
      </c>
      <c r="F39" s="44">
        <v>-0.065</v>
      </c>
      <c r="G39" s="44">
        <v>-0.1018</v>
      </c>
      <c r="H39" s="44">
        <v>-0.0368</v>
      </c>
    </row>
    <row r="40" spans="1:8" ht="12.75">
      <c r="A40" t="s">
        <v>89</v>
      </c>
      <c r="B40" s="44">
        <v>39.427585422844416</v>
      </c>
      <c r="C40" s="44">
        <v>-7.106233463994091</v>
      </c>
      <c r="D40" s="44">
        <v>-10.68451116997323</v>
      </c>
      <c r="E40" s="44">
        <v>0.065</v>
      </c>
      <c r="F40" s="44">
        <v>-0.065</v>
      </c>
      <c r="G40" s="44">
        <v>-0.0989</v>
      </c>
      <c r="H40" s="44">
        <v>-0.0339</v>
      </c>
    </row>
    <row r="41" spans="1:8" ht="12.75">
      <c r="A41" t="s">
        <v>90</v>
      </c>
      <c r="B41" s="44">
        <v>40.22150485569291</v>
      </c>
      <c r="C41" s="44">
        <v>-6.622175818985653</v>
      </c>
      <c r="D41" s="44">
        <v>-9.914005622754154</v>
      </c>
      <c r="E41" s="44">
        <v>0.065</v>
      </c>
      <c r="F41" s="44">
        <v>-0.065</v>
      </c>
      <c r="G41" s="44">
        <v>-0.1031</v>
      </c>
      <c r="H41" s="44">
        <v>-0.038099999999999995</v>
      </c>
    </row>
    <row r="42" spans="1:8" ht="12.75">
      <c r="A42" t="s">
        <v>91</v>
      </c>
      <c r="B42" s="44">
        <v>40.31235539286603</v>
      </c>
      <c r="C42" s="44">
        <v>-1.6907618357597853</v>
      </c>
      <c r="D42" s="44">
        <v>-6.075976698496838</v>
      </c>
      <c r="E42" s="44">
        <v>0.065</v>
      </c>
      <c r="F42" s="44">
        <v>-0.065</v>
      </c>
      <c r="G42" s="44">
        <v>-0.0994</v>
      </c>
      <c r="H42" s="44">
        <v>-0.0344</v>
      </c>
    </row>
    <row r="43" spans="1:8" ht="12.75">
      <c r="A43" t="s">
        <v>92</v>
      </c>
      <c r="B43" s="44">
        <v>38.05532412748586</v>
      </c>
      <c r="C43" s="44">
        <v>-1.2319914456389909</v>
      </c>
      <c r="D43" s="44">
        <v>-6.817897359180858</v>
      </c>
      <c r="E43" s="44">
        <v>0.065</v>
      </c>
      <c r="F43" s="44">
        <v>-0.065</v>
      </c>
      <c r="G43" s="44">
        <v>-0.1057</v>
      </c>
      <c r="H43" s="44">
        <v>-0.0407</v>
      </c>
    </row>
    <row r="44" spans="1:8" ht="12.75">
      <c r="A44" t="s">
        <v>93</v>
      </c>
      <c r="B44" s="44">
        <v>40.04682410093001</v>
      </c>
      <c r="C44" s="44">
        <v>-2.2773510406498647</v>
      </c>
      <c r="D44" s="44">
        <v>-6.677765564035411</v>
      </c>
      <c r="E44" s="44">
        <v>0.065</v>
      </c>
      <c r="F44" s="44">
        <v>-0.065</v>
      </c>
      <c r="G44" s="44">
        <v>-0.1002</v>
      </c>
      <c r="H44" s="44">
        <v>-0.035199999999999995</v>
      </c>
    </row>
    <row r="45" spans="1:8" ht="12.75">
      <c r="A45" t="s">
        <v>94</v>
      </c>
      <c r="B45" s="44">
        <v>38.320679439243946</v>
      </c>
      <c r="C45" s="44">
        <v>-0.6454111181844872</v>
      </c>
      <c r="D45" s="44">
        <v>-6.2157044822957666</v>
      </c>
      <c r="E45" s="44">
        <v>0.065</v>
      </c>
      <c r="F45" s="44">
        <v>-0.065</v>
      </c>
      <c r="G45" s="44">
        <v>-0.1045</v>
      </c>
      <c r="H45" s="44">
        <v>-0.03949999999999999</v>
      </c>
    </row>
    <row r="46" spans="1:8" ht="12.75">
      <c r="A46" t="s">
        <v>95</v>
      </c>
      <c r="B46" s="44">
        <v>36.59486382976285</v>
      </c>
      <c r="C46" s="44">
        <v>0.986125113120249</v>
      </c>
      <c r="D46" s="44">
        <v>-5.752647292583443</v>
      </c>
      <c r="E46" s="44">
        <v>0.065</v>
      </c>
      <c r="F46" s="44">
        <v>-0.065</v>
      </c>
      <c r="G46" s="44">
        <v>-0.108</v>
      </c>
      <c r="H46" s="44">
        <v>-0.043</v>
      </c>
    </row>
    <row r="47" spans="1:8" ht="12.75">
      <c r="A47" t="s">
        <v>96</v>
      </c>
      <c r="B47" s="44">
        <v>32.60892919835781</v>
      </c>
      <c r="C47" s="44">
        <v>3.073181059334397</v>
      </c>
      <c r="D47" s="44">
        <v>-6.027109613910266</v>
      </c>
      <c r="E47" s="44">
        <v>0.065</v>
      </c>
      <c r="F47" s="44">
        <v>-0.065</v>
      </c>
      <c r="G47" s="44">
        <v>-0.1116</v>
      </c>
      <c r="H47" s="44">
        <v>-0.0466</v>
      </c>
    </row>
    <row r="48" spans="1:8" ht="12.75">
      <c r="A48" t="s">
        <v>97</v>
      </c>
      <c r="B48" s="44">
        <v>30.083272933869612</v>
      </c>
      <c r="C48" s="44">
        <v>2.940723803436495</v>
      </c>
      <c r="D48" s="44">
        <v>-7.3656555638692325</v>
      </c>
      <c r="E48" s="44">
        <v>0.065</v>
      </c>
      <c r="F48" s="44">
        <v>-0.065</v>
      </c>
      <c r="G48" s="44">
        <v>-0.1112</v>
      </c>
      <c r="H48" s="44">
        <v>-0.04619999999999999</v>
      </c>
    </row>
    <row r="49" spans="1:8" ht="12.75">
      <c r="A49" t="s">
        <v>98</v>
      </c>
      <c r="B49" s="44">
        <v>35.33156475699083</v>
      </c>
      <c r="C49" s="44">
        <v>0.9188907996520718</v>
      </c>
      <c r="D49" s="44">
        <v>-6.420882935573843</v>
      </c>
      <c r="E49" s="44">
        <v>0.065</v>
      </c>
      <c r="F49" s="44">
        <v>-0.065</v>
      </c>
      <c r="G49" s="44">
        <v>-0.1063</v>
      </c>
      <c r="H49" s="44">
        <v>-0.0413</v>
      </c>
    </row>
    <row r="50" spans="1:8" ht="12.75">
      <c r="A50" t="s">
        <v>99</v>
      </c>
      <c r="B50" s="44">
        <v>34.86807329483595</v>
      </c>
      <c r="C50" s="44">
        <v>2.6166467488115948</v>
      </c>
      <c r="D50" s="44">
        <v>-5.288245743500855</v>
      </c>
      <c r="E50" s="44">
        <v>0.065</v>
      </c>
      <c r="F50" s="44">
        <v>-0.065</v>
      </c>
      <c r="G50" s="44">
        <v>-0.1096</v>
      </c>
      <c r="H50" s="44">
        <v>-0.0446</v>
      </c>
    </row>
    <row r="51" spans="1:8" ht="12.75">
      <c r="A51" t="s">
        <v>100</v>
      </c>
      <c r="B51" s="44">
        <v>29.93251206411281</v>
      </c>
      <c r="C51" s="44">
        <v>4.571993267151151</v>
      </c>
      <c r="D51" s="44">
        <v>-5.966775218634428</v>
      </c>
      <c r="E51" s="44">
        <v>0.065</v>
      </c>
      <c r="F51" s="44">
        <v>-0.065</v>
      </c>
      <c r="G51" s="44">
        <v>-0.1178</v>
      </c>
      <c r="H51" s="44">
        <v>-0.0528</v>
      </c>
    </row>
    <row r="52" spans="1:8" ht="12.75">
      <c r="A52" t="s">
        <v>101</v>
      </c>
      <c r="B52" s="44">
        <v>28.025426815814853</v>
      </c>
      <c r="C52" s="44">
        <v>4.477869185719735</v>
      </c>
      <c r="D52" s="44">
        <v>-6.97077415659702</v>
      </c>
      <c r="E52" s="44">
        <v>0.065</v>
      </c>
      <c r="F52" s="44">
        <v>-0.065</v>
      </c>
      <c r="G52" s="44">
        <v>-0.116</v>
      </c>
      <c r="H52" s="44">
        <v>-0.051000000000000004</v>
      </c>
    </row>
    <row r="53" spans="1:8" ht="12.75">
      <c r="A53" t="s">
        <v>102</v>
      </c>
      <c r="B53" s="44">
        <v>31.7402596473833</v>
      </c>
      <c r="C53" s="44">
        <v>-2.710430292143162</v>
      </c>
      <c r="D53" s="44">
        <v>-10.570035784624736</v>
      </c>
      <c r="E53" s="44">
        <v>0.065</v>
      </c>
      <c r="F53" s="44">
        <v>-0.065</v>
      </c>
      <c r="G53" s="44">
        <v>-0.0694</v>
      </c>
      <c r="H53" s="44">
        <v>-0.004400000000000001</v>
      </c>
    </row>
    <row r="54" spans="1:7" ht="12.75">
      <c r="A54" t="s">
        <v>103</v>
      </c>
      <c r="B54" s="44">
        <v>30.450796337993133</v>
      </c>
      <c r="C54" s="44">
        <v>-2.509232165754831</v>
      </c>
      <c r="D54" s="44">
        <v>-10.663177577695077</v>
      </c>
      <c r="E54" s="44">
        <v>0.065</v>
      </c>
      <c r="F54" s="44">
        <v>-0.065</v>
      </c>
      <c r="G54" s="44">
        <v>-0.0629</v>
      </c>
    </row>
    <row r="55" spans="1:8" ht="12.75">
      <c r="A55" t="s">
        <v>104</v>
      </c>
      <c r="B55" s="44">
        <v>29.789073179612686</v>
      </c>
      <c r="C55" s="44">
        <v>-0.6396477421689136</v>
      </c>
      <c r="D55" s="44">
        <v>-9.861947496143014</v>
      </c>
      <c r="E55" s="44">
        <v>0.065</v>
      </c>
      <c r="F55" s="44">
        <v>-0.065</v>
      </c>
      <c r="G55" s="44">
        <v>-0.0714</v>
      </c>
      <c r="H55" s="44">
        <v>-0.006400000000000003</v>
      </c>
    </row>
    <row r="56" spans="1:8" ht="12.75">
      <c r="A56" t="s">
        <v>105</v>
      </c>
      <c r="B56" s="44">
        <v>28.4995267293102</v>
      </c>
      <c r="C56" s="44">
        <v>-0.436256381788742</v>
      </c>
      <c r="D56" s="44">
        <v>-9.95758095898396</v>
      </c>
      <c r="E56" s="44">
        <v>0.065</v>
      </c>
      <c r="F56" s="44">
        <v>-0.065</v>
      </c>
      <c r="G56" s="44">
        <v>-0.0681</v>
      </c>
      <c r="H56" s="44">
        <v>-0.0030999999999999917</v>
      </c>
    </row>
    <row r="57" spans="1:8" ht="12.75">
      <c r="A57" t="s">
        <v>106</v>
      </c>
      <c r="B57" s="44">
        <v>44.34149147723576</v>
      </c>
      <c r="C57" s="44">
        <v>-3.0473948564393116</v>
      </c>
      <c r="D57" s="44">
        <v>-7.482908939537857</v>
      </c>
      <c r="E57" s="44">
        <v>0.065</v>
      </c>
      <c r="F57" s="44">
        <v>-0.065</v>
      </c>
      <c r="G57" s="44">
        <v>0.094</v>
      </c>
      <c r="H57" s="44">
        <v>0.028999999999999998</v>
      </c>
    </row>
    <row r="58" spans="1:8" ht="12.75">
      <c r="A58" t="s">
        <v>107</v>
      </c>
      <c r="B58" s="44">
        <v>44.672716901832615</v>
      </c>
      <c r="C58" s="44">
        <v>-4.89236713473043</v>
      </c>
      <c r="D58" s="44">
        <v>-8.703983450541962</v>
      </c>
      <c r="E58" s="44">
        <v>0.065</v>
      </c>
      <c r="F58" s="44">
        <v>-0.065</v>
      </c>
      <c r="G58" s="44">
        <v>0.0899</v>
      </c>
      <c r="H58" s="44">
        <v>0.02489999999999999</v>
      </c>
    </row>
    <row r="59" spans="1:8" ht="12.75">
      <c r="A59" t="s">
        <v>108</v>
      </c>
      <c r="B59" s="44">
        <v>43.74063593409576</v>
      </c>
      <c r="C59" s="44">
        <v>-4.383699004216223</v>
      </c>
      <c r="D59" s="44">
        <v>-8.673856150648042</v>
      </c>
      <c r="E59" s="44">
        <v>0.065</v>
      </c>
      <c r="F59" s="44">
        <v>-0.065</v>
      </c>
      <c r="G59" s="44">
        <v>0.0874</v>
      </c>
      <c r="H59" s="44">
        <v>0.022400000000000003</v>
      </c>
    </row>
    <row r="60" spans="1:8" ht="12.75">
      <c r="A60" t="s">
        <v>109</v>
      </c>
      <c r="B60" s="44">
        <v>43.48085019216575</v>
      </c>
      <c r="C60" s="44">
        <v>-5.88657899395932</v>
      </c>
      <c r="D60" s="44">
        <v>-10.000931867732671</v>
      </c>
      <c r="E60" s="44">
        <v>0.065</v>
      </c>
      <c r="F60" s="44">
        <v>-0.065</v>
      </c>
      <c r="G60" s="44">
        <v>0.085</v>
      </c>
      <c r="H60" s="44">
        <v>0.02</v>
      </c>
    </row>
    <row r="61" spans="1:8" ht="12.75">
      <c r="A61" t="s">
        <v>110</v>
      </c>
      <c r="B61" s="44">
        <v>44.38173979711815</v>
      </c>
      <c r="C61" s="44">
        <v>-6.438019883795029</v>
      </c>
      <c r="D61" s="44">
        <v>-9.964272501250186</v>
      </c>
      <c r="E61" s="44">
        <v>0.065</v>
      </c>
      <c r="F61" s="44">
        <v>-0.065</v>
      </c>
      <c r="G61" s="44">
        <v>0.09</v>
      </c>
      <c r="H61" s="44">
        <v>0.025</v>
      </c>
    </row>
    <row r="62" spans="1:8" ht="12.75">
      <c r="A62" t="s">
        <v>111</v>
      </c>
      <c r="B62" s="44">
        <v>43.71332913652253</v>
      </c>
      <c r="C62" s="44">
        <v>-7.882916035894113</v>
      </c>
      <c r="D62" s="44">
        <v>-11.156550053990479</v>
      </c>
      <c r="E62" s="44">
        <v>0.065</v>
      </c>
      <c r="F62" s="44">
        <v>-0.065</v>
      </c>
      <c r="G62" s="44">
        <v>0.0908</v>
      </c>
      <c r="H62" s="44">
        <v>0.025800000000000003</v>
      </c>
    </row>
    <row r="63" spans="1:8" ht="12.75">
      <c r="A63" t="s">
        <v>112</v>
      </c>
      <c r="B63" s="44">
        <v>42.545520465016516</v>
      </c>
      <c r="C63" s="44">
        <v>-7.099930896621655</v>
      </c>
      <c r="D63" s="44">
        <v>-11.27598950563797</v>
      </c>
      <c r="E63" s="44">
        <v>0.065</v>
      </c>
      <c r="F63" s="44">
        <v>-0.065</v>
      </c>
      <c r="G63" s="44">
        <v>0.0888</v>
      </c>
      <c r="H63" s="44">
        <v>0.0238</v>
      </c>
    </row>
    <row r="64" spans="1:8" ht="12.75">
      <c r="A64" t="s">
        <v>113</v>
      </c>
      <c r="B64" s="44">
        <v>42.114226765476374</v>
      </c>
      <c r="C64" s="44">
        <v>-8.721328487672636</v>
      </c>
      <c r="D64" s="44">
        <v>-12.25504641843521</v>
      </c>
      <c r="E64" s="44">
        <v>0.065</v>
      </c>
      <c r="F64" s="44">
        <v>-0.065</v>
      </c>
      <c r="G64" s="44">
        <v>0.0906</v>
      </c>
      <c r="H64" s="44">
        <v>0.025599999999999998</v>
      </c>
    </row>
    <row r="65" spans="1:8" ht="12.75">
      <c r="A65" t="s">
        <v>114</v>
      </c>
      <c r="B65" s="44">
        <v>41.55609383173524</v>
      </c>
      <c r="C65" s="44">
        <v>-10.449184363872579</v>
      </c>
      <c r="D65" s="44">
        <v>-13.03282342132475</v>
      </c>
      <c r="E65" s="44">
        <v>0.065</v>
      </c>
      <c r="F65" s="44">
        <v>-0.065</v>
      </c>
      <c r="G65" s="44">
        <v>0.0908</v>
      </c>
      <c r="H65" s="44">
        <v>0.025800000000000003</v>
      </c>
    </row>
    <row r="66" spans="1:8" ht="12.75">
      <c r="A66" t="s">
        <v>115</v>
      </c>
      <c r="B66" s="44">
        <v>39.88673173888132</v>
      </c>
      <c r="C66" s="44">
        <v>-11.509823600002541</v>
      </c>
      <c r="D66" s="44">
        <v>-13.858382075862412</v>
      </c>
      <c r="E66" s="44">
        <v>0.065</v>
      </c>
      <c r="F66" s="44">
        <v>-0.065</v>
      </c>
      <c r="G66" s="44">
        <v>0.0877</v>
      </c>
      <c r="H66" s="44">
        <v>0.022699999999999998</v>
      </c>
    </row>
    <row r="67" spans="1:7" ht="12.75">
      <c r="A67" t="s">
        <v>116</v>
      </c>
      <c r="B67" s="44">
        <v>42.75578889385666</v>
      </c>
      <c r="C67" s="44">
        <v>-3.6787304703962187</v>
      </c>
      <c r="D67" s="44">
        <v>-6.9936884914538915</v>
      </c>
      <c r="E67" s="44">
        <v>0.065</v>
      </c>
      <c r="F67" s="44">
        <v>-0.065</v>
      </c>
      <c r="G67" s="44">
        <v>0.0042</v>
      </c>
    </row>
    <row r="68" spans="1:7" ht="12.75">
      <c r="A68" t="s">
        <v>117</v>
      </c>
      <c r="B68" s="44">
        <v>42.40320695933673</v>
      </c>
      <c r="C68" s="44">
        <v>-4.376819588072899</v>
      </c>
      <c r="D68" s="44">
        <v>-8.058227874966583</v>
      </c>
      <c r="E68" s="44">
        <v>0.065</v>
      </c>
      <c r="F68" s="44">
        <v>-0.065</v>
      </c>
      <c r="G68" s="44">
        <v>0.0111</v>
      </c>
    </row>
    <row r="69" spans="1:7" ht="12.75">
      <c r="A69" t="s">
        <v>118</v>
      </c>
      <c r="B69" s="44">
        <v>41.844761122972336</v>
      </c>
      <c r="C69" s="44">
        <v>-5.461081381915742</v>
      </c>
      <c r="D69" s="44">
        <v>-8.637244550856824</v>
      </c>
      <c r="E69" s="44">
        <v>0.065</v>
      </c>
      <c r="F69" s="44">
        <v>-0.065</v>
      </c>
      <c r="G69" s="44">
        <v>0.0088</v>
      </c>
    </row>
    <row r="70" spans="1:7" ht="12.75">
      <c r="A70" t="s">
        <v>119</v>
      </c>
      <c r="B70" s="44">
        <v>41.59954193067679</v>
      </c>
      <c r="C70" s="44">
        <v>-6.069183666399304</v>
      </c>
      <c r="D70" s="44">
        <v>-9.936532834428565</v>
      </c>
      <c r="E70" s="44">
        <v>0.065</v>
      </c>
      <c r="F70" s="44">
        <v>-0.065</v>
      </c>
      <c r="G70" s="44">
        <v>0.0203</v>
      </c>
    </row>
    <row r="71" spans="1:7" ht="12.75">
      <c r="A71" t="s">
        <v>120</v>
      </c>
      <c r="B71" s="44">
        <v>41.046270822349925</v>
      </c>
      <c r="C71" s="44">
        <v>-7.104965175154489</v>
      </c>
      <c r="D71" s="44">
        <v>-10.63522766106719</v>
      </c>
      <c r="E71" s="44">
        <v>0.065</v>
      </c>
      <c r="F71" s="44">
        <v>-0.065</v>
      </c>
      <c r="G71" s="44">
        <v>0.0222</v>
      </c>
    </row>
    <row r="72" spans="1:7" ht="12.75">
      <c r="A72" t="s">
        <v>121</v>
      </c>
      <c r="B72" s="44">
        <v>40.65242548568997</v>
      </c>
      <c r="C72" s="44">
        <v>-7.999201660948858</v>
      </c>
      <c r="D72" s="44">
        <v>-11.865788783955587</v>
      </c>
      <c r="E72" s="44">
        <v>0.065</v>
      </c>
      <c r="F72" s="44">
        <v>-0.065</v>
      </c>
      <c r="G72" s="44">
        <v>0.0255</v>
      </c>
    </row>
    <row r="73" spans="1:7" ht="12.75">
      <c r="A73" t="s">
        <v>122</v>
      </c>
      <c r="B73" s="44">
        <v>39.998996553560744</v>
      </c>
      <c r="C73" s="44">
        <v>-9.08228653878725</v>
      </c>
      <c r="D73" s="44">
        <v>-12.282859171785102</v>
      </c>
      <c r="E73" s="44">
        <v>0.065</v>
      </c>
      <c r="F73" s="44">
        <v>-0.065</v>
      </c>
      <c r="G73" s="44">
        <v>0.027</v>
      </c>
    </row>
    <row r="74" spans="1:7" ht="12.75">
      <c r="A74" t="s">
        <v>123</v>
      </c>
      <c r="B74" s="44">
        <v>38.284436397221484</v>
      </c>
      <c r="C74" s="44">
        <v>-9.661424994149586</v>
      </c>
      <c r="D74" s="44">
        <v>-12.941891515893026</v>
      </c>
      <c r="E74" s="44">
        <v>0.065</v>
      </c>
      <c r="F74" s="44">
        <v>-0.065</v>
      </c>
      <c r="G74" s="44">
        <v>-0.0572</v>
      </c>
    </row>
    <row r="75" spans="1:7" ht="12.75">
      <c r="A75" t="s">
        <v>124</v>
      </c>
      <c r="B75" s="44">
        <v>38.49609996421721</v>
      </c>
      <c r="C75" s="44">
        <v>-10.661954503177965</v>
      </c>
      <c r="D75" s="44">
        <v>-13.395414541067122</v>
      </c>
      <c r="E75" s="44">
        <v>0.065</v>
      </c>
      <c r="F75" s="44">
        <v>-0.065</v>
      </c>
      <c r="G75" s="44">
        <v>-0.0551</v>
      </c>
    </row>
    <row r="76" spans="1:7" ht="12.75">
      <c r="A76" t="s">
        <v>125</v>
      </c>
      <c r="B76" s="44">
        <v>37.43268978249742</v>
      </c>
      <c r="C76" s="44">
        <v>-10.31476844421605</v>
      </c>
      <c r="D76" s="44">
        <v>-13.378035220103396</v>
      </c>
      <c r="E76" s="44">
        <v>0.065</v>
      </c>
      <c r="F76" s="44">
        <v>-0.065</v>
      </c>
      <c r="G76" s="44">
        <v>-0.0447</v>
      </c>
    </row>
    <row r="77" spans="1:8" ht="12.75">
      <c r="A77" t="s">
        <v>126</v>
      </c>
      <c r="B77" s="44">
        <v>25.754033032955288</v>
      </c>
      <c r="C77" s="44">
        <v>3.6485962097730567</v>
      </c>
      <c r="D77" s="44">
        <v>-8.403434490297023</v>
      </c>
      <c r="E77" s="44">
        <v>0.065</v>
      </c>
      <c r="F77" s="44">
        <v>-0.065</v>
      </c>
      <c r="G77" s="44">
        <v>-0.0834</v>
      </c>
      <c r="H77" s="44">
        <v>-0.0184</v>
      </c>
    </row>
    <row r="78" spans="1:8" ht="12.75">
      <c r="A78" t="s">
        <v>127</v>
      </c>
      <c r="B78" s="44">
        <v>25.35465623994606</v>
      </c>
      <c r="C78" s="44">
        <v>2.9044431755956452</v>
      </c>
      <c r="D78" s="44">
        <v>-8.818529405746759</v>
      </c>
      <c r="E78" s="44">
        <v>0.065</v>
      </c>
      <c r="F78" s="44">
        <v>-0.065</v>
      </c>
      <c r="G78" s="44">
        <v>-0.0748</v>
      </c>
      <c r="H78" s="44">
        <v>-0.009800000000000003</v>
      </c>
    </row>
    <row r="79" spans="1:8" ht="12.75">
      <c r="A79" t="s">
        <v>128</v>
      </c>
      <c r="B79" s="44">
        <v>26.473126987417334</v>
      </c>
      <c r="C79" s="44">
        <v>2.8847385581414784</v>
      </c>
      <c r="D79" s="44">
        <v>-8.663550004215399</v>
      </c>
      <c r="E79" s="44">
        <v>0.065</v>
      </c>
      <c r="F79" s="44">
        <v>-0.065</v>
      </c>
      <c r="G79" s="44">
        <v>-0.0816</v>
      </c>
      <c r="H79" s="44">
        <v>-0.016600000000000004</v>
      </c>
    </row>
    <row r="80" spans="1:8" ht="12.75">
      <c r="A80" t="s">
        <v>129</v>
      </c>
      <c r="B80" s="44">
        <v>25.622152050553076</v>
      </c>
      <c r="C80" s="44">
        <v>2.234439257163123</v>
      </c>
      <c r="D80" s="44">
        <v>-9.105741681525082</v>
      </c>
      <c r="E80" s="44">
        <v>0.065</v>
      </c>
      <c r="F80" s="44">
        <v>-0.065</v>
      </c>
      <c r="G80" s="44">
        <v>-0.0759</v>
      </c>
      <c r="H80" s="44">
        <v>-0.010899999999999993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V125"/>
  <sheetViews>
    <sheetView tabSelected="1" workbookViewId="0" topLeftCell="A1">
      <selection activeCell="B12" sqref="B12:G12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6" width="14.7109375" style="43" customWidth="1"/>
    <col min="7" max="7" width="11.7109375" style="43" customWidth="1"/>
    <col min="8" max="8" width="1.1484375" style="15" customWidth="1"/>
    <col min="9" max="9" width="9.140625" style="1" customWidth="1"/>
    <col min="10" max="10" width="23.140625" style="1" bestFit="1" customWidth="1"/>
    <col min="11" max="11" width="21.57421875" style="1" customWidth="1"/>
    <col min="12" max="12" width="12.00390625" style="1" customWidth="1"/>
    <col min="13" max="14" width="13.7109375" style="1" customWidth="1"/>
    <col min="15" max="15" width="9.7109375" style="1" customWidth="1"/>
    <col min="16" max="16" width="9.140625" style="1" customWidth="1"/>
    <col min="17" max="17" width="10.140625" style="1" customWidth="1"/>
    <col min="18" max="18" width="9.140625" style="1" customWidth="1"/>
    <col min="19" max="20" width="10.28125" style="1" customWidth="1"/>
    <col min="21" max="16384" width="9.140625" style="1" customWidth="1"/>
  </cols>
  <sheetData>
    <row r="1" spans="2:14" ht="13.5" customHeight="1">
      <c r="B1" s="41" t="s">
        <v>43</v>
      </c>
      <c r="C1" s="52" t="s">
        <v>47</v>
      </c>
      <c r="D1" s="52"/>
      <c r="E1" s="24"/>
      <c r="F1" s="17" t="s">
        <v>3</v>
      </c>
      <c r="G1" s="42">
        <v>39224.687951388885</v>
      </c>
      <c r="H1" s="12"/>
      <c r="M1" s="40"/>
      <c r="N1" s="4"/>
    </row>
    <row r="2" spans="2:15" ht="13.5">
      <c r="B2" s="41" t="s">
        <v>44</v>
      </c>
      <c r="C2" s="52" t="s">
        <v>48</v>
      </c>
      <c r="D2" s="52"/>
      <c r="E2" s="5"/>
      <c r="F2" s="28"/>
      <c r="G2" s="25"/>
      <c r="H2" s="11"/>
      <c r="J2" s="50" t="s">
        <v>36</v>
      </c>
      <c r="K2" s="50"/>
      <c r="L2" s="50"/>
      <c r="M2" s="50"/>
      <c r="N2" s="50"/>
      <c r="O2" s="50"/>
    </row>
    <row r="3" spans="2:15" ht="13.5">
      <c r="B3" s="41" t="s">
        <v>45</v>
      </c>
      <c r="C3" s="52" t="s">
        <v>49</v>
      </c>
      <c r="D3" s="52"/>
      <c r="E3" s="2"/>
      <c r="F3" s="17" t="s">
        <v>2</v>
      </c>
      <c r="G3" s="2"/>
      <c r="H3" s="2"/>
      <c r="J3" s="50"/>
      <c r="K3" s="50"/>
      <c r="L3" s="50"/>
      <c r="M3" s="50"/>
      <c r="N3" s="50"/>
      <c r="O3" s="50"/>
    </row>
    <row r="4" spans="2:15" ht="13.5">
      <c r="B4" s="41" t="s">
        <v>46</v>
      </c>
      <c r="C4" s="52" t="s">
        <v>50</v>
      </c>
      <c r="D4" s="52"/>
      <c r="E4" s="2"/>
      <c r="F4" s="28"/>
      <c r="G4" s="2"/>
      <c r="H4" s="2"/>
      <c r="J4" s="50"/>
      <c r="K4" s="50"/>
      <c r="L4" s="50"/>
      <c r="M4" s="50"/>
      <c r="N4" s="50"/>
      <c r="O4" s="50"/>
    </row>
    <row r="5" spans="2:15" ht="13.5">
      <c r="B5" s="9"/>
      <c r="E5" s="51" t="s">
        <v>30</v>
      </c>
      <c r="F5" s="51"/>
      <c r="G5" s="6">
        <v>79</v>
      </c>
      <c r="H5" s="2"/>
      <c r="J5" s="50"/>
      <c r="K5" s="50"/>
      <c r="L5" s="50"/>
      <c r="M5" s="50"/>
      <c r="N5" s="50"/>
      <c r="O5" s="50"/>
    </row>
    <row r="6" spans="2:15" ht="13.5">
      <c r="B6" s="41" t="s">
        <v>4</v>
      </c>
      <c r="C6" s="56">
        <v>0</v>
      </c>
      <c r="D6" s="56"/>
      <c r="E6" s="51" t="s">
        <v>31</v>
      </c>
      <c r="F6" s="51"/>
      <c r="G6" s="36">
        <v>47</v>
      </c>
      <c r="H6" s="2"/>
      <c r="J6" s="50"/>
      <c r="K6" s="50"/>
      <c r="L6" s="50"/>
      <c r="M6" s="50"/>
      <c r="N6" s="50"/>
      <c r="O6" s="50"/>
    </row>
    <row r="7" spans="2:8" ht="13.5">
      <c r="B7" s="41" t="s">
        <v>32</v>
      </c>
      <c r="C7" s="56">
        <v>-0.12</v>
      </c>
      <c r="D7" s="56"/>
      <c r="E7" s="55" t="s">
        <v>16</v>
      </c>
      <c r="F7" s="55"/>
      <c r="G7" s="27"/>
      <c r="H7" s="6"/>
    </row>
    <row r="8" spans="2:8" ht="13.5">
      <c r="B8" s="41" t="s">
        <v>33</v>
      </c>
      <c r="C8" s="56">
        <v>-0.25</v>
      </c>
      <c r="D8" s="56"/>
      <c r="E8" s="51" t="s">
        <v>11</v>
      </c>
      <c r="F8" s="51"/>
      <c r="G8" s="26">
        <v>-0.0935</v>
      </c>
      <c r="H8" s="5"/>
    </row>
    <row r="9" spans="5:8" ht="13.5">
      <c r="E9" s="51" t="s">
        <v>12</v>
      </c>
      <c r="F9" s="51"/>
      <c r="G9" s="26">
        <v>-0.3053</v>
      </c>
      <c r="H9" s="5"/>
    </row>
    <row r="10" spans="2:8" ht="13.5">
      <c r="B10" s="16" t="s">
        <v>5</v>
      </c>
      <c r="C10" s="35" t="s">
        <v>6</v>
      </c>
      <c r="E10" s="51" t="s">
        <v>13</v>
      </c>
      <c r="F10" s="51"/>
      <c r="G10" s="27">
        <v>0.21181640045939693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3" t="s">
        <v>42</v>
      </c>
      <c r="C12" s="54"/>
      <c r="D12" s="54"/>
      <c r="E12" s="54"/>
      <c r="F12" s="54"/>
      <c r="G12" s="54"/>
      <c r="H12" s="1"/>
      <c r="J12" s="37" t="s">
        <v>34</v>
      </c>
      <c r="K12" s="33"/>
      <c r="L12" s="33"/>
      <c r="M12" s="33"/>
      <c r="N12" s="33"/>
      <c r="O12" s="34"/>
    </row>
    <row r="13" spans="2:15" ht="13.5">
      <c r="B13" s="7"/>
      <c r="C13" s="10"/>
      <c r="D13" s="10"/>
      <c r="E13" s="10"/>
      <c r="F13" s="10"/>
      <c r="G13" s="1"/>
      <c r="H13" s="1"/>
      <c r="J13" s="37" t="s">
        <v>35</v>
      </c>
      <c r="K13" s="33"/>
      <c r="L13" s="33"/>
      <c r="M13" s="33"/>
      <c r="N13" s="33"/>
      <c r="O13" s="34"/>
    </row>
    <row r="14" spans="2:15" ht="13.5">
      <c r="B14" s="1"/>
      <c r="C14" s="1"/>
      <c r="D14" s="7"/>
      <c r="E14" s="1"/>
      <c r="F14" s="1"/>
      <c r="G14" s="1"/>
      <c r="H14" s="1"/>
      <c r="J14" s="37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7" t="s">
        <v>30</v>
      </c>
      <c r="K15" s="33"/>
      <c r="L15" s="33"/>
      <c r="M15" s="33"/>
      <c r="N15" s="33"/>
      <c r="O15" s="34"/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8"/>
      <c r="K17" s="37" t="s">
        <v>18</v>
      </c>
      <c r="L17" s="37" t="s">
        <v>19</v>
      </c>
      <c r="M17" s="37" t="s">
        <v>20</v>
      </c>
      <c r="N17" s="37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7" t="s">
        <v>11</v>
      </c>
      <c r="K18" s="31">
        <v>0.04189951912420753</v>
      </c>
      <c r="L18" s="31">
        <v>0.06893624286894973</v>
      </c>
      <c r="M18" s="31">
        <v>0.08272055865520045</v>
      </c>
      <c r="N18" s="39">
        <v>0.09401611667239168</v>
      </c>
    </row>
    <row r="19" spans="2:14" ht="13.5">
      <c r="B19" s="2"/>
      <c r="C19" s="2"/>
      <c r="D19" s="2"/>
      <c r="E19" s="3"/>
      <c r="F19" s="3"/>
      <c r="G19" s="3"/>
      <c r="H19" s="3"/>
      <c r="J19" s="37" t="s">
        <v>12</v>
      </c>
      <c r="K19" s="31">
        <v>-0.03480158909862752</v>
      </c>
      <c r="L19" s="31">
        <v>-0.053021600563766036</v>
      </c>
      <c r="M19" s="31">
        <v>-0.08584364610483597</v>
      </c>
      <c r="N19" s="39">
        <v>-0.11780028378700526</v>
      </c>
    </row>
    <row r="20" spans="2:14" ht="13.5">
      <c r="B20" s="8"/>
      <c r="C20" s="8"/>
      <c r="D20" s="5"/>
      <c r="E20" s="3"/>
      <c r="F20" s="3"/>
      <c r="G20" s="3"/>
      <c r="H20" s="3"/>
      <c r="J20" s="37" t="s">
        <v>13</v>
      </c>
      <c r="K20" s="31">
        <v>0.07670110822283505</v>
      </c>
      <c r="L20" s="31">
        <v>0.12195784343271576</v>
      </c>
      <c r="M20" s="31">
        <v>0.16856420476003642</v>
      </c>
      <c r="N20" s="39">
        <v>0.21181640045939693</v>
      </c>
    </row>
    <row r="21" spans="2:14" ht="13.5">
      <c r="B21" s="8"/>
      <c r="C21" s="8"/>
      <c r="D21" s="5"/>
      <c r="E21" s="3"/>
      <c r="F21" s="3"/>
      <c r="G21" s="3"/>
      <c r="H21" s="3"/>
      <c r="J21" s="38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7" t="s">
        <v>16</v>
      </c>
      <c r="K22" s="31">
        <v>0.012862313791965075</v>
      </c>
      <c r="L22" s="31">
        <v>0.02468807455754745</v>
      </c>
      <c r="M22" s="31">
        <v>-0.03687213381197644</v>
      </c>
      <c r="N22" s="39">
        <v>-0.04584177215189873</v>
      </c>
    </row>
    <row r="23" spans="2:14" ht="13.5">
      <c r="B23" s="2"/>
      <c r="C23" s="2"/>
      <c r="D23" s="2"/>
      <c r="E23" s="2"/>
      <c r="F23" s="2"/>
      <c r="G23" s="2"/>
      <c r="H23" s="2"/>
      <c r="J23" s="37" t="s">
        <v>22</v>
      </c>
      <c r="K23" s="31">
        <v>0.026303759692038624</v>
      </c>
      <c r="L23" s="31">
        <v>0.04316032071447808</v>
      </c>
      <c r="M23" s="31">
        <v>0.06143104737585903</v>
      </c>
      <c r="N23" s="39">
        <v>0.07955171047694798</v>
      </c>
    </row>
    <row r="24" spans="2:14" ht="13.5">
      <c r="B24" s="2"/>
      <c r="C24" s="2"/>
      <c r="D24" s="2"/>
      <c r="E24" s="2"/>
      <c r="F24" s="2"/>
      <c r="G24" s="2"/>
      <c r="H24" s="2"/>
      <c r="J24" s="37" t="s">
        <v>23</v>
      </c>
      <c r="K24" s="31">
        <v>0.023091080520861163</v>
      </c>
      <c r="L24" s="31">
        <v>0.03562836460883184</v>
      </c>
      <c r="M24" s="31">
        <v>0.04944866893776383</v>
      </c>
      <c r="N24" s="39">
        <v>0.06543065541941398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22" ht="27" customHeight="1">
      <c r="B45" s="21" t="s">
        <v>1</v>
      </c>
      <c r="C45" s="13" t="s">
        <v>7</v>
      </c>
      <c r="D45" s="13" t="s">
        <v>8</v>
      </c>
      <c r="E45" s="13" t="s">
        <v>9</v>
      </c>
      <c r="F45" s="48" t="s">
        <v>132</v>
      </c>
      <c r="G45" s="13" t="s">
        <v>0</v>
      </c>
      <c r="H45" s="14"/>
      <c r="K45" s="49" t="s">
        <v>130</v>
      </c>
      <c r="L45" s="49" t="s">
        <v>131</v>
      </c>
      <c r="M45" s="13" t="s">
        <v>0</v>
      </c>
      <c r="Q45" s="21" t="s">
        <v>1</v>
      </c>
      <c r="R45" s="13" t="s">
        <v>7</v>
      </c>
      <c r="S45" s="13" t="s">
        <v>8</v>
      </c>
      <c r="T45" s="13" t="s">
        <v>9</v>
      </c>
      <c r="U45" s="48" t="s">
        <v>132</v>
      </c>
      <c r="V45" s="13" t="s">
        <v>0</v>
      </c>
    </row>
    <row r="46" spans="2:22" ht="13.5" customHeight="1">
      <c r="B46" s="22"/>
      <c r="C46" s="19"/>
      <c r="D46" s="19"/>
      <c r="E46" s="19"/>
      <c r="F46" s="19"/>
      <c r="G46" s="19"/>
      <c r="H46" s="14"/>
      <c r="Q46" s="22"/>
      <c r="R46" s="19"/>
      <c r="S46" s="19"/>
      <c r="T46" s="19"/>
      <c r="U46" s="19"/>
      <c r="V46" s="19"/>
    </row>
    <row r="47" spans="2:22" ht="13.5">
      <c r="B47" s="23" t="s">
        <v>51</v>
      </c>
      <c r="C47" s="20">
        <v>35.15519394443159</v>
      </c>
      <c r="D47" s="20">
        <v>-5.815121036120208</v>
      </c>
      <c r="E47" s="20">
        <v>-11.261654010726836</v>
      </c>
      <c r="F47" s="43">
        <v>-0.2205</v>
      </c>
      <c r="K47" s="43">
        <v>-0.033</v>
      </c>
      <c r="L47" s="45">
        <f>-0.1875+K47</f>
        <v>-0.2205</v>
      </c>
      <c r="Q47" s="23" t="s">
        <v>106</v>
      </c>
      <c r="R47" s="20">
        <v>44.34149147723576</v>
      </c>
      <c r="S47" s="20">
        <v>-3.0473948564393116</v>
      </c>
      <c r="T47" s="20">
        <v>-7.482908939537857</v>
      </c>
      <c r="U47" s="43">
        <v>-0.0935</v>
      </c>
      <c r="V47" s="43">
        <v>0.026499999999999996</v>
      </c>
    </row>
    <row r="48" spans="2:22" ht="13.5">
      <c r="B48" s="23" t="s">
        <v>52</v>
      </c>
      <c r="C48" s="20">
        <v>34.452641441719656</v>
      </c>
      <c r="D48" s="20">
        <v>-6.82528507007572</v>
      </c>
      <c r="E48" s="20">
        <v>-11.615992394566248</v>
      </c>
      <c r="F48" s="43">
        <v>-0.2207</v>
      </c>
      <c r="K48" s="43">
        <v>-0.0332</v>
      </c>
      <c r="L48" s="45">
        <f aca="true" t="shared" si="0" ref="L48:L111">-0.1875+K48</f>
        <v>-0.2207</v>
      </c>
      <c r="Q48" s="23" t="s">
        <v>111</v>
      </c>
      <c r="R48" s="20">
        <v>43.71332913652253</v>
      </c>
      <c r="S48" s="20">
        <v>-7.882916035894113</v>
      </c>
      <c r="T48" s="20">
        <v>-11.156550053990479</v>
      </c>
      <c r="U48" s="43">
        <v>-0.0967</v>
      </c>
      <c r="V48" s="43">
        <v>0.0233</v>
      </c>
    </row>
    <row r="49" spans="2:22" ht="13.5">
      <c r="B49" s="23" t="s">
        <v>53</v>
      </c>
      <c r="C49" s="20">
        <v>33.74855279802515</v>
      </c>
      <c r="D49" s="20">
        <v>-7.842757404780284</v>
      </c>
      <c r="E49" s="20">
        <v>-11.974520458589527</v>
      </c>
      <c r="F49" s="43">
        <v>-0.222</v>
      </c>
      <c r="K49" s="43">
        <v>-0.0345</v>
      </c>
      <c r="L49" s="45">
        <f t="shared" si="0"/>
        <v>-0.222</v>
      </c>
      <c r="Q49" s="23" t="s">
        <v>114</v>
      </c>
      <c r="R49" s="20">
        <v>41.55609383173524</v>
      </c>
      <c r="S49" s="20">
        <v>-10.449184363872579</v>
      </c>
      <c r="T49" s="20">
        <v>-13.03282342132475</v>
      </c>
      <c r="U49" s="43">
        <v>-0.0967</v>
      </c>
      <c r="V49" s="43">
        <v>0.0233</v>
      </c>
    </row>
    <row r="50" spans="2:22" ht="13.5">
      <c r="B50" s="23" t="s">
        <v>54</v>
      </c>
      <c r="C50" s="20">
        <v>35.50686958382553</v>
      </c>
      <c r="D50" s="20">
        <v>-6.669217116277687</v>
      </c>
      <c r="E50" s="20">
        <v>-11.564781852025686</v>
      </c>
      <c r="F50" s="43">
        <v>-0.2249</v>
      </c>
      <c r="K50" s="43">
        <v>-0.0374</v>
      </c>
      <c r="L50" s="45">
        <f t="shared" si="0"/>
        <v>-0.2249</v>
      </c>
      <c r="Q50" s="23" t="s">
        <v>113</v>
      </c>
      <c r="R50" s="20">
        <v>42.114226765476374</v>
      </c>
      <c r="S50" s="20">
        <v>-8.721328487672636</v>
      </c>
      <c r="T50" s="20">
        <v>-12.25504641843521</v>
      </c>
      <c r="U50" s="43">
        <v>-0.0969</v>
      </c>
      <c r="V50" s="43">
        <v>0.023099999999999996</v>
      </c>
    </row>
    <row r="51" spans="2:22" ht="13.5">
      <c r="B51" s="23" t="s">
        <v>55</v>
      </c>
      <c r="C51" s="20">
        <v>34.753262563978495</v>
      </c>
      <c r="D51" s="20">
        <v>-7.677448740435398</v>
      </c>
      <c r="E51" s="20">
        <v>-11.929355334959602</v>
      </c>
      <c r="F51" s="43">
        <v>-0.2224</v>
      </c>
      <c r="K51" s="43">
        <v>-0.0349</v>
      </c>
      <c r="L51" s="45">
        <f t="shared" si="0"/>
        <v>-0.2224</v>
      </c>
      <c r="Q51" s="23" t="s">
        <v>110</v>
      </c>
      <c r="R51" s="20">
        <v>44.38173979711815</v>
      </c>
      <c r="S51" s="20">
        <v>-6.438019883795029</v>
      </c>
      <c r="T51" s="20">
        <v>-9.964272501250186</v>
      </c>
      <c r="U51" s="43">
        <v>-0.0975</v>
      </c>
      <c r="V51" s="43">
        <v>0.0225</v>
      </c>
    </row>
    <row r="52" spans="2:22" ht="13.5">
      <c r="B52" s="23" t="s">
        <v>56</v>
      </c>
      <c r="C52" s="20">
        <v>33.99954807561874</v>
      </c>
      <c r="D52" s="20">
        <v>-8.687997437504206</v>
      </c>
      <c r="E52" s="20">
        <v>-12.30392910137168</v>
      </c>
      <c r="F52" s="43">
        <v>-0.228</v>
      </c>
      <c r="K52" s="43">
        <v>-0.0405</v>
      </c>
      <c r="L52" s="45">
        <f t="shared" si="0"/>
        <v>-0.228</v>
      </c>
      <c r="Q52" s="23" t="s">
        <v>107</v>
      </c>
      <c r="R52" s="20">
        <v>44.672716901832615</v>
      </c>
      <c r="S52" s="20">
        <v>-4.89236713473043</v>
      </c>
      <c r="T52" s="20">
        <v>-8.703983450541962</v>
      </c>
      <c r="U52" s="43">
        <v>-0.0976</v>
      </c>
      <c r="V52" s="43">
        <v>0.02239999999999999</v>
      </c>
    </row>
    <row r="53" spans="2:22" ht="13.5">
      <c r="B53" s="23" t="s">
        <v>57</v>
      </c>
      <c r="C53" s="20">
        <v>35.764081682970854</v>
      </c>
      <c r="D53" s="20">
        <v>-7.5821612184496985</v>
      </c>
      <c r="E53" s="20">
        <v>-11.930393003173446</v>
      </c>
      <c r="F53" s="43">
        <v>-0.2236</v>
      </c>
      <c r="K53" s="43">
        <v>-0.0361</v>
      </c>
      <c r="L53" s="45">
        <f t="shared" si="0"/>
        <v>-0.2236</v>
      </c>
      <c r="Q53" s="23" t="s">
        <v>112</v>
      </c>
      <c r="R53" s="20">
        <v>42.545520465016516</v>
      </c>
      <c r="S53" s="20">
        <v>-7.099930896621655</v>
      </c>
      <c r="T53" s="20">
        <v>-11.27598950563797</v>
      </c>
      <c r="U53" s="43">
        <v>-0.0987</v>
      </c>
      <c r="V53" s="43">
        <v>0.0213</v>
      </c>
    </row>
    <row r="54" spans="2:22" ht="13.5">
      <c r="B54" s="23" t="s">
        <v>58</v>
      </c>
      <c r="C54" s="20">
        <v>34.98463040443792</v>
      </c>
      <c r="D54" s="20">
        <v>-8.556402828301893</v>
      </c>
      <c r="E54" s="20">
        <v>-12.294189664063804</v>
      </c>
      <c r="F54" s="43">
        <v>-0.22139999999999999</v>
      </c>
      <c r="K54" s="43">
        <v>-0.0339</v>
      </c>
      <c r="L54" s="45">
        <f t="shared" si="0"/>
        <v>-0.22139999999999999</v>
      </c>
      <c r="Q54" s="23" t="s">
        <v>115</v>
      </c>
      <c r="R54" s="20">
        <v>39.88673173888132</v>
      </c>
      <c r="S54" s="20">
        <v>-11.509823600002541</v>
      </c>
      <c r="T54" s="20">
        <v>-13.858382075862412</v>
      </c>
      <c r="U54" s="43">
        <v>-0.0998</v>
      </c>
      <c r="V54" s="43">
        <v>0.020199999999999996</v>
      </c>
    </row>
    <row r="55" spans="2:22" ht="13.5">
      <c r="B55" s="23" t="s">
        <v>59</v>
      </c>
      <c r="C55" s="20">
        <v>35.138253901328355</v>
      </c>
      <c r="D55" s="20">
        <v>-9.440130587418874</v>
      </c>
      <c r="E55" s="20">
        <v>-12.707827729857108</v>
      </c>
      <c r="F55" s="43">
        <v>-0.2246</v>
      </c>
      <c r="K55" s="43">
        <v>-0.0371</v>
      </c>
      <c r="L55" s="45">
        <f t="shared" si="0"/>
        <v>-0.2246</v>
      </c>
      <c r="Q55" s="23" t="s">
        <v>108</v>
      </c>
      <c r="R55" s="20">
        <v>43.74063593409576</v>
      </c>
      <c r="S55" s="20">
        <v>-4.383699004216223</v>
      </c>
      <c r="T55" s="20">
        <v>-8.673856150648042</v>
      </c>
      <c r="U55" s="43">
        <v>-0.1001</v>
      </c>
      <c r="V55" s="43">
        <v>0.0199</v>
      </c>
    </row>
    <row r="56" spans="2:22" ht="13.5">
      <c r="B56" s="23" t="s">
        <v>60</v>
      </c>
      <c r="C56" s="20">
        <v>35.960054625591326</v>
      </c>
      <c r="D56" s="20">
        <v>-8.479420548963526</v>
      </c>
      <c r="E56" s="20">
        <v>-12.33732798162647</v>
      </c>
      <c r="F56" s="43">
        <v>-0.2233</v>
      </c>
      <c r="K56" s="43">
        <v>-0.0358</v>
      </c>
      <c r="L56" s="45">
        <f t="shared" si="0"/>
        <v>-0.2233</v>
      </c>
      <c r="Q56" s="23" t="s">
        <v>109</v>
      </c>
      <c r="R56" s="20">
        <v>43.48085019216575</v>
      </c>
      <c r="S56" s="20">
        <v>-5.88657899395932</v>
      </c>
      <c r="T56" s="20">
        <v>-10.000931867732671</v>
      </c>
      <c r="U56" s="43">
        <v>-0.1025</v>
      </c>
      <c r="V56" s="43">
        <v>0.0175</v>
      </c>
    </row>
    <row r="57" spans="2:22" ht="13.5">
      <c r="B57" s="23" t="s">
        <v>61</v>
      </c>
      <c r="C57" s="20">
        <v>36.909453872598945</v>
      </c>
      <c r="D57" s="20">
        <v>-8.47667198037609</v>
      </c>
      <c r="E57" s="20">
        <v>-12.434115227005591</v>
      </c>
      <c r="F57" s="43">
        <v>-0.2203</v>
      </c>
      <c r="K57" s="43">
        <v>-0.0328</v>
      </c>
      <c r="L57" s="45">
        <f t="shared" si="0"/>
        <v>-0.2203</v>
      </c>
      <c r="Q57" s="23" t="s">
        <v>122</v>
      </c>
      <c r="R57" s="20">
        <v>39.998996553560744</v>
      </c>
      <c r="S57" s="20">
        <v>-9.08228653878725</v>
      </c>
      <c r="T57" s="20">
        <v>-12.282859171785102</v>
      </c>
      <c r="U57" s="43">
        <v>-0.1605</v>
      </c>
      <c r="V57" s="43"/>
    </row>
    <row r="58" spans="2:22" ht="13.5">
      <c r="B58" s="23" t="s">
        <v>62</v>
      </c>
      <c r="C58" s="20">
        <v>36.07361030427488</v>
      </c>
      <c r="D58" s="20">
        <v>-9.392675707090838</v>
      </c>
      <c r="E58" s="20">
        <v>-12.793441021225828</v>
      </c>
      <c r="F58" s="43">
        <v>-0.2234</v>
      </c>
      <c r="K58" s="43">
        <v>-0.0359</v>
      </c>
      <c r="L58" s="45">
        <f t="shared" si="0"/>
        <v>-0.2234</v>
      </c>
      <c r="Q58" s="23" t="s">
        <v>121</v>
      </c>
      <c r="R58" s="20">
        <v>40.65242548568997</v>
      </c>
      <c r="S58" s="20">
        <v>-7.999201660948858</v>
      </c>
      <c r="T58" s="20">
        <v>-11.865788783955587</v>
      </c>
      <c r="U58" s="43">
        <v>-0.162</v>
      </c>
      <c r="V58" s="43"/>
    </row>
    <row r="59" spans="2:22" ht="13.5">
      <c r="B59" s="23" t="s">
        <v>63</v>
      </c>
      <c r="C59" s="20">
        <v>36.535571347152285</v>
      </c>
      <c r="D59" s="20">
        <v>-9.843291279424793</v>
      </c>
      <c r="E59" s="20">
        <v>-13.098116192473451</v>
      </c>
      <c r="F59" s="43">
        <v>-0.2205</v>
      </c>
      <c r="K59" s="43">
        <v>-0.033</v>
      </c>
      <c r="L59" s="45">
        <f t="shared" si="0"/>
        <v>-0.2205</v>
      </c>
      <c r="Q59" s="23" t="s">
        <v>120</v>
      </c>
      <c r="R59" s="20">
        <v>41.046270822349925</v>
      </c>
      <c r="S59" s="20">
        <v>-7.104965175154489</v>
      </c>
      <c r="T59" s="20">
        <v>-10.63522766106719</v>
      </c>
      <c r="U59" s="43">
        <v>-0.1653</v>
      </c>
      <c r="V59" s="43"/>
    </row>
    <row r="60" spans="2:22" ht="13.5">
      <c r="B60" s="23" t="s">
        <v>64</v>
      </c>
      <c r="C60" s="20">
        <v>34.162687595116566</v>
      </c>
      <c r="D60" s="20">
        <v>-4.8392301849059045</v>
      </c>
      <c r="E60" s="20">
        <v>-11.01267326781971</v>
      </c>
      <c r="F60" s="43">
        <v>-0.2221</v>
      </c>
      <c r="K60" s="43">
        <v>-0.0346</v>
      </c>
      <c r="L60" s="45">
        <f t="shared" si="0"/>
        <v>-0.2221</v>
      </c>
      <c r="Q60" s="23" t="s">
        <v>119</v>
      </c>
      <c r="R60" s="20">
        <v>41.59954193067679</v>
      </c>
      <c r="S60" s="20">
        <v>-6.069183666399304</v>
      </c>
      <c r="T60" s="20">
        <v>-9.936532834428565</v>
      </c>
      <c r="U60" s="43">
        <v>-0.16720000000000002</v>
      </c>
      <c r="V60" s="43"/>
    </row>
    <row r="61" spans="2:22" ht="13.5">
      <c r="B61" s="23" t="s">
        <v>65</v>
      </c>
      <c r="C61" s="20">
        <v>33.60303922994476</v>
      </c>
      <c r="D61" s="20">
        <v>-5.766623991673669</v>
      </c>
      <c r="E61" s="20">
        <v>-11.308498057630072</v>
      </c>
      <c r="F61" s="43">
        <v>-0.2198</v>
      </c>
      <c r="K61" s="43">
        <v>-0.0323</v>
      </c>
      <c r="L61" s="45">
        <f t="shared" si="0"/>
        <v>-0.2198</v>
      </c>
      <c r="Q61" s="23" t="s">
        <v>117</v>
      </c>
      <c r="R61" s="20">
        <v>42.40320695933673</v>
      </c>
      <c r="S61" s="20">
        <v>-4.376819588072899</v>
      </c>
      <c r="T61" s="20">
        <v>-8.058227874966583</v>
      </c>
      <c r="U61" s="43">
        <v>-0.1764</v>
      </c>
      <c r="V61" s="43"/>
    </row>
    <row r="62" spans="2:22" ht="13.5">
      <c r="B62" s="23" t="s">
        <v>66</v>
      </c>
      <c r="C62" s="20">
        <v>33.05285188371883</v>
      </c>
      <c r="D62" s="20">
        <v>-6.683188002201229</v>
      </c>
      <c r="E62" s="20">
        <v>-11.602001636355272</v>
      </c>
      <c r="F62" s="43">
        <v>-0.2181</v>
      </c>
      <c r="K62" s="43">
        <v>-0.0306</v>
      </c>
      <c r="L62" s="45">
        <f t="shared" si="0"/>
        <v>-0.2181</v>
      </c>
      <c r="Q62" s="23" t="s">
        <v>118</v>
      </c>
      <c r="R62" s="20">
        <v>41.844761122972336</v>
      </c>
      <c r="S62" s="20">
        <v>-5.461081381915742</v>
      </c>
      <c r="T62" s="20">
        <v>-8.637244550856824</v>
      </c>
      <c r="U62" s="43">
        <v>-0.1787</v>
      </c>
      <c r="V62" s="43"/>
    </row>
    <row r="63" spans="2:22" ht="13.5">
      <c r="B63" s="23" t="s">
        <v>67</v>
      </c>
      <c r="C63" s="20">
        <v>32.495685952306026</v>
      </c>
      <c r="D63" s="20">
        <v>-7.61413654146188</v>
      </c>
      <c r="E63" s="20">
        <v>-11.910047456135981</v>
      </c>
      <c r="F63" s="43">
        <v>-0.2251</v>
      </c>
      <c r="K63" s="43">
        <v>-0.0376</v>
      </c>
      <c r="L63" s="45">
        <f t="shared" si="0"/>
        <v>-0.2251</v>
      </c>
      <c r="Q63" s="23" t="s">
        <v>116</v>
      </c>
      <c r="R63" s="20">
        <v>42.75578889385666</v>
      </c>
      <c r="S63" s="20">
        <v>-3.6787304703962187</v>
      </c>
      <c r="T63" s="20">
        <v>-6.9936884914538915</v>
      </c>
      <c r="U63" s="43">
        <v>-0.1833</v>
      </c>
      <c r="V63" s="43"/>
    </row>
    <row r="64" spans="2:22" ht="13.5">
      <c r="B64" s="23" t="s">
        <v>68</v>
      </c>
      <c r="C64" s="20">
        <v>32.8311258828741</v>
      </c>
      <c r="D64" s="20">
        <v>-4.865884181386674</v>
      </c>
      <c r="E64" s="20">
        <v>-11.13428101380455</v>
      </c>
      <c r="F64" s="43">
        <v>-0.2283</v>
      </c>
      <c r="K64" s="43">
        <v>-0.0408</v>
      </c>
      <c r="L64" s="45">
        <f t="shared" si="0"/>
        <v>-0.2283</v>
      </c>
      <c r="Q64" s="23" t="s">
        <v>69</v>
      </c>
      <c r="R64" s="20">
        <v>32.31600463969887</v>
      </c>
      <c r="S64" s="20">
        <v>-5.806631994843998</v>
      </c>
      <c r="T64" s="20">
        <v>-11.389071875579226</v>
      </c>
      <c r="U64" s="43">
        <v>-0.2125</v>
      </c>
      <c r="V64" s="43"/>
    </row>
    <row r="65" spans="2:22" ht="13.5">
      <c r="B65" s="23" t="s">
        <v>69</v>
      </c>
      <c r="C65" s="20">
        <v>32.31600463969887</v>
      </c>
      <c r="D65" s="20">
        <v>-5.806631994843998</v>
      </c>
      <c r="E65" s="20">
        <v>-11.389071875579226</v>
      </c>
      <c r="F65" s="43">
        <v>-0.2125</v>
      </c>
      <c r="K65" s="43">
        <v>-0.025</v>
      </c>
      <c r="L65" s="45">
        <f t="shared" si="0"/>
        <v>-0.2125</v>
      </c>
      <c r="Q65" s="23" t="s">
        <v>72</v>
      </c>
      <c r="R65" s="20">
        <v>30.9855729909626</v>
      </c>
      <c r="S65" s="20">
        <v>-4.749624521448543</v>
      </c>
      <c r="T65" s="20">
        <v>-11.274956542288471</v>
      </c>
      <c r="U65" s="43">
        <v>-0.21710000000000002</v>
      </c>
      <c r="V65" s="43"/>
    </row>
    <row r="66" spans="2:22" ht="13.5">
      <c r="B66" s="23" t="s">
        <v>70</v>
      </c>
      <c r="C66" s="20">
        <v>31.81808111615907</v>
      </c>
      <c r="D66" s="20">
        <v>-6.720209214057916</v>
      </c>
      <c r="E66" s="20">
        <v>-11.665209925032883</v>
      </c>
      <c r="F66" s="43">
        <v>-0.2241</v>
      </c>
      <c r="K66" s="43">
        <v>-0.0366</v>
      </c>
      <c r="L66" s="45">
        <f t="shared" si="0"/>
        <v>-0.2241</v>
      </c>
      <c r="Q66" s="23" t="s">
        <v>66</v>
      </c>
      <c r="R66" s="20">
        <v>33.05285188371883</v>
      </c>
      <c r="S66" s="20">
        <v>-6.683188002201229</v>
      </c>
      <c r="T66" s="20">
        <v>-11.602001636355272</v>
      </c>
      <c r="U66" s="43">
        <v>-0.2181</v>
      </c>
      <c r="V66" s="43"/>
    </row>
    <row r="67" spans="2:22" ht="13.5">
      <c r="B67" s="23" t="s">
        <v>71</v>
      </c>
      <c r="C67" s="20">
        <v>31.497823143743307</v>
      </c>
      <c r="D67" s="20">
        <v>-4.925315161445146</v>
      </c>
      <c r="E67" s="20">
        <v>-11.26229160665007</v>
      </c>
      <c r="F67" s="43">
        <v>-0.22089999999999999</v>
      </c>
      <c r="K67" s="43">
        <v>-0.0334</v>
      </c>
      <c r="L67" s="45">
        <f t="shared" si="0"/>
        <v>-0.22089999999999999</v>
      </c>
      <c r="Q67" s="23" t="s">
        <v>65</v>
      </c>
      <c r="R67" s="20">
        <v>33.60303922994476</v>
      </c>
      <c r="S67" s="20">
        <v>-5.766623991673669</v>
      </c>
      <c r="T67" s="20">
        <v>-11.308498057630072</v>
      </c>
      <c r="U67" s="43">
        <v>-0.2198</v>
      </c>
      <c r="V67" s="43"/>
    </row>
    <row r="68" spans="2:22" ht="13.5">
      <c r="B68" s="23" t="s">
        <v>72</v>
      </c>
      <c r="C68" s="20">
        <v>30.9855729909626</v>
      </c>
      <c r="D68" s="20">
        <v>-4.749624521448543</v>
      </c>
      <c r="E68" s="20">
        <v>-11.274956542288471</v>
      </c>
      <c r="F68" s="43">
        <v>-0.21710000000000002</v>
      </c>
      <c r="K68" s="43">
        <v>-0.0296</v>
      </c>
      <c r="L68" s="45">
        <f t="shared" si="0"/>
        <v>-0.21710000000000002</v>
      </c>
      <c r="Q68" s="23" t="s">
        <v>61</v>
      </c>
      <c r="R68" s="20">
        <v>36.909453872598945</v>
      </c>
      <c r="S68" s="20">
        <v>-8.47667198037609</v>
      </c>
      <c r="T68" s="20">
        <v>-12.434115227005591</v>
      </c>
      <c r="U68" s="43">
        <v>-0.2203</v>
      </c>
      <c r="V68" s="43"/>
    </row>
    <row r="69" spans="2:22" ht="13.5">
      <c r="B69" s="23" t="s">
        <v>73</v>
      </c>
      <c r="C69" s="20">
        <v>31.93741838355395</v>
      </c>
      <c r="D69" s="20">
        <v>-0.4698212447773959</v>
      </c>
      <c r="E69" s="20">
        <v>-9.029499610776412</v>
      </c>
      <c r="F69" s="43">
        <v>-0.2998</v>
      </c>
      <c r="G69" s="43">
        <v>-0.04980000000000001</v>
      </c>
      <c r="K69" s="43">
        <v>-0.1123</v>
      </c>
      <c r="L69" s="45">
        <f t="shared" si="0"/>
        <v>-0.2998</v>
      </c>
      <c r="M69" s="46">
        <f aca="true" t="shared" si="1" ref="M69:M101">-(-0.25-L69)</f>
        <v>-0.04980000000000001</v>
      </c>
      <c r="Q69" s="23" t="s">
        <v>51</v>
      </c>
      <c r="R69" s="20">
        <v>35.15519394443159</v>
      </c>
      <c r="S69" s="20">
        <v>-5.815121036120208</v>
      </c>
      <c r="T69" s="20">
        <v>-11.261654010726836</v>
      </c>
      <c r="U69" s="43">
        <v>-0.2205</v>
      </c>
      <c r="V69" s="43"/>
    </row>
    <row r="70" spans="2:22" ht="13.5">
      <c r="B70" s="23" t="s">
        <v>74</v>
      </c>
      <c r="C70" s="20">
        <v>32.73011698171636</v>
      </c>
      <c r="D70" s="20">
        <v>0.012606339139824374</v>
      </c>
      <c r="E70" s="20">
        <v>-8.255902503027727</v>
      </c>
      <c r="F70" s="43">
        <v>-0.3004</v>
      </c>
      <c r="G70" s="43">
        <v>-0.0504</v>
      </c>
      <c r="K70" s="43">
        <v>-0.1129</v>
      </c>
      <c r="L70" s="45">
        <f t="shared" si="0"/>
        <v>-0.3004</v>
      </c>
      <c r="M70" s="46">
        <f t="shared" si="1"/>
        <v>-0.0504</v>
      </c>
      <c r="Q70" s="23" t="s">
        <v>63</v>
      </c>
      <c r="R70" s="20">
        <v>36.535571347152285</v>
      </c>
      <c r="S70" s="20">
        <v>-9.843291279424793</v>
      </c>
      <c r="T70" s="20">
        <v>-13.098116192473451</v>
      </c>
      <c r="U70" s="43">
        <v>-0.2205</v>
      </c>
      <c r="V70" s="43"/>
    </row>
    <row r="71" spans="2:22" ht="13.5">
      <c r="B71" s="23" t="s">
        <v>75</v>
      </c>
      <c r="C71" s="20">
        <v>33.52383246990179</v>
      </c>
      <c r="D71" s="20">
        <v>0.4956672754628574</v>
      </c>
      <c r="E71" s="20">
        <v>-7.484442639628938</v>
      </c>
      <c r="F71" s="43">
        <v>-0.3032</v>
      </c>
      <c r="G71" s="43">
        <v>-0.053200000000000025</v>
      </c>
      <c r="K71" s="43">
        <v>-0.1157</v>
      </c>
      <c r="L71" s="45">
        <f t="shared" si="0"/>
        <v>-0.3032</v>
      </c>
      <c r="M71" s="46">
        <f t="shared" si="1"/>
        <v>-0.053200000000000025</v>
      </c>
      <c r="Q71" s="23" t="s">
        <v>52</v>
      </c>
      <c r="R71" s="20">
        <v>34.452641441719656</v>
      </c>
      <c r="S71" s="20">
        <v>-6.82528507007572</v>
      </c>
      <c r="T71" s="20">
        <v>-11.615992394566248</v>
      </c>
      <c r="U71" s="43">
        <v>-0.2207</v>
      </c>
      <c r="V71" s="43"/>
    </row>
    <row r="72" spans="2:22" ht="13.5">
      <c r="B72" s="23" t="s">
        <v>76</v>
      </c>
      <c r="C72" s="20">
        <v>34.757343177850714</v>
      </c>
      <c r="D72" s="20">
        <v>-0.15260052137603117</v>
      </c>
      <c r="E72" s="20">
        <v>-7.4015887827544695</v>
      </c>
      <c r="F72" s="43">
        <v>-0.3022</v>
      </c>
      <c r="G72" s="43">
        <v>-0.052200000000000024</v>
      </c>
      <c r="K72" s="43">
        <v>-0.1147</v>
      </c>
      <c r="L72" s="45">
        <f t="shared" si="0"/>
        <v>-0.3022</v>
      </c>
      <c r="M72" s="46">
        <f t="shared" si="1"/>
        <v>-0.052200000000000024</v>
      </c>
      <c r="Q72" s="23" t="s">
        <v>71</v>
      </c>
      <c r="R72" s="20">
        <v>31.497823143743307</v>
      </c>
      <c r="S72" s="20">
        <v>-4.925315161445146</v>
      </c>
      <c r="T72" s="20">
        <v>-11.26229160665007</v>
      </c>
      <c r="U72" s="43">
        <v>-0.22089999999999999</v>
      </c>
      <c r="V72" s="43"/>
    </row>
    <row r="73" spans="2:22" ht="13.5">
      <c r="B73" s="23" t="s">
        <v>77</v>
      </c>
      <c r="C73" s="20">
        <v>34.40485579661623</v>
      </c>
      <c r="D73" s="20">
        <v>-1.7665468630763186</v>
      </c>
      <c r="E73" s="20">
        <v>-8.863883858990004</v>
      </c>
      <c r="F73" s="43">
        <v>-0.2979</v>
      </c>
      <c r="G73" s="43">
        <v>-0.0479</v>
      </c>
      <c r="K73" s="43">
        <v>-0.1104</v>
      </c>
      <c r="L73" s="45">
        <f t="shared" si="0"/>
        <v>-0.2979</v>
      </c>
      <c r="M73" s="46">
        <f t="shared" si="1"/>
        <v>-0.0479</v>
      </c>
      <c r="Q73" s="23" t="s">
        <v>58</v>
      </c>
      <c r="R73" s="20">
        <v>34.98463040443792</v>
      </c>
      <c r="S73" s="20">
        <v>-8.556402828301893</v>
      </c>
      <c r="T73" s="20">
        <v>-12.294189664063804</v>
      </c>
      <c r="U73" s="43">
        <v>-0.22139999999999999</v>
      </c>
      <c r="V73" s="43"/>
    </row>
    <row r="74" spans="2:22" ht="13.5">
      <c r="B74" s="23" t="s">
        <v>78</v>
      </c>
      <c r="C74" s="20">
        <v>35.59422412062004</v>
      </c>
      <c r="D74" s="20">
        <v>-1.0424884218446784</v>
      </c>
      <c r="E74" s="20">
        <v>-7.704912341208161</v>
      </c>
      <c r="F74" s="43">
        <v>-0.30010000000000003</v>
      </c>
      <c r="G74" s="43">
        <v>-0.05010000000000003</v>
      </c>
      <c r="K74" s="43">
        <v>-0.1126</v>
      </c>
      <c r="L74" s="45">
        <f t="shared" si="0"/>
        <v>-0.30010000000000003</v>
      </c>
      <c r="M74" s="46">
        <f t="shared" si="1"/>
        <v>-0.05010000000000003</v>
      </c>
      <c r="Q74" s="23" t="s">
        <v>53</v>
      </c>
      <c r="R74" s="20">
        <v>33.74855279802515</v>
      </c>
      <c r="S74" s="20">
        <v>-7.842757404780284</v>
      </c>
      <c r="T74" s="20">
        <v>-11.974520458589527</v>
      </c>
      <c r="U74" s="43">
        <v>-0.222</v>
      </c>
      <c r="V74" s="43"/>
    </row>
    <row r="75" spans="2:22" ht="13.5">
      <c r="B75" s="23" t="s">
        <v>79</v>
      </c>
      <c r="C75" s="20">
        <v>37.664092847786335</v>
      </c>
      <c r="D75" s="20">
        <v>-2.582635752551268</v>
      </c>
      <c r="E75" s="20">
        <v>-7.924173405388203</v>
      </c>
      <c r="F75" s="43">
        <v>-0.2948</v>
      </c>
      <c r="G75" s="43">
        <v>-0.044800000000000006</v>
      </c>
      <c r="K75" s="43">
        <v>-0.1073</v>
      </c>
      <c r="L75" s="45">
        <f t="shared" si="0"/>
        <v>-0.2948</v>
      </c>
      <c r="M75" s="46">
        <f t="shared" si="1"/>
        <v>-0.044800000000000006</v>
      </c>
      <c r="Q75" s="23" t="s">
        <v>64</v>
      </c>
      <c r="R75" s="20">
        <v>34.162687595116566</v>
      </c>
      <c r="S75" s="20">
        <v>-4.8392301849059045</v>
      </c>
      <c r="T75" s="20">
        <v>-11.01267326781971</v>
      </c>
      <c r="U75" s="43">
        <v>-0.2221</v>
      </c>
      <c r="V75" s="43"/>
    </row>
    <row r="76" spans="2:22" ht="13.5">
      <c r="B76" s="23" t="s">
        <v>80</v>
      </c>
      <c r="C76" s="20">
        <v>36.87250414783849</v>
      </c>
      <c r="D76" s="20">
        <v>-3.062856845402501</v>
      </c>
      <c r="E76" s="20">
        <v>-8.699459245243812</v>
      </c>
      <c r="F76" s="43">
        <v>-0.2972</v>
      </c>
      <c r="G76" s="43">
        <v>-0.04720000000000002</v>
      </c>
      <c r="K76" s="43">
        <v>-0.1097</v>
      </c>
      <c r="L76" s="45">
        <f t="shared" si="0"/>
        <v>-0.2972</v>
      </c>
      <c r="M76" s="46">
        <f t="shared" si="1"/>
        <v>-0.04720000000000002</v>
      </c>
      <c r="Q76" s="23" t="s">
        <v>55</v>
      </c>
      <c r="R76" s="20">
        <v>34.753262563978495</v>
      </c>
      <c r="S76" s="20">
        <v>-7.677448740435398</v>
      </c>
      <c r="T76" s="20">
        <v>-11.929355334959602</v>
      </c>
      <c r="U76" s="43">
        <v>-0.2224</v>
      </c>
      <c r="V76" s="43"/>
    </row>
    <row r="77" spans="2:22" ht="13.5">
      <c r="B77" s="23" t="s">
        <v>81</v>
      </c>
      <c r="C77" s="20">
        <v>36.07889468328371</v>
      </c>
      <c r="D77" s="20">
        <v>-3.5463176542243176</v>
      </c>
      <c r="E77" s="20">
        <v>-9.470506990971945</v>
      </c>
      <c r="F77" s="43">
        <v>-0.2939</v>
      </c>
      <c r="G77" s="43">
        <v>-0.043899999999999995</v>
      </c>
      <c r="K77" s="43">
        <v>-0.1064</v>
      </c>
      <c r="L77" s="45">
        <f t="shared" si="0"/>
        <v>-0.2939</v>
      </c>
      <c r="M77" s="46">
        <f t="shared" si="1"/>
        <v>-0.043899999999999995</v>
      </c>
      <c r="Q77" s="23" t="s">
        <v>60</v>
      </c>
      <c r="R77" s="20">
        <v>35.960054625591326</v>
      </c>
      <c r="S77" s="20">
        <v>-8.479420548963526</v>
      </c>
      <c r="T77" s="20">
        <v>-12.33732798162647</v>
      </c>
      <c r="U77" s="43">
        <v>-0.2233</v>
      </c>
      <c r="V77" s="43"/>
    </row>
    <row r="78" spans="2:22" ht="13.5">
      <c r="B78" s="23" t="s">
        <v>82</v>
      </c>
      <c r="C78" s="20">
        <v>35.286338070726536</v>
      </c>
      <c r="D78" s="20">
        <v>-4.0277582731959685</v>
      </c>
      <c r="E78" s="20">
        <v>-10.244222408838937</v>
      </c>
      <c r="F78" s="43">
        <v>-0.29410000000000003</v>
      </c>
      <c r="G78" s="43">
        <v>-0.04410000000000003</v>
      </c>
      <c r="K78" s="43">
        <v>-0.1066</v>
      </c>
      <c r="L78" s="45">
        <f t="shared" si="0"/>
        <v>-0.29410000000000003</v>
      </c>
      <c r="M78" s="46">
        <f t="shared" si="1"/>
        <v>-0.04410000000000003</v>
      </c>
      <c r="Q78" s="23" t="s">
        <v>62</v>
      </c>
      <c r="R78" s="20">
        <v>36.07361030427488</v>
      </c>
      <c r="S78" s="20">
        <v>-9.392675707090838</v>
      </c>
      <c r="T78" s="20">
        <v>-12.793441021225828</v>
      </c>
      <c r="U78" s="43">
        <v>-0.2234</v>
      </c>
      <c r="V78" s="43"/>
    </row>
    <row r="79" spans="2:22" ht="13.5">
      <c r="B79" s="23" t="s">
        <v>83</v>
      </c>
      <c r="C79" s="20">
        <v>33.612446179389444</v>
      </c>
      <c r="D79" s="20">
        <v>-2.248174520382287</v>
      </c>
      <c r="E79" s="20">
        <v>-9.637728226592735</v>
      </c>
      <c r="F79" s="43">
        <v>-0.2982</v>
      </c>
      <c r="G79" s="43">
        <v>-0.04820000000000002</v>
      </c>
      <c r="K79" s="43">
        <v>-0.1107</v>
      </c>
      <c r="L79" s="45">
        <f t="shared" si="0"/>
        <v>-0.2982</v>
      </c>
      <c r="M79" s="46">
        <f t="shared" si="1"/>
        <v>-0.04820000000000002</v>
      </c>
      <c r="Q79" s="23" t="s">
        <v>57</v>
      </c>
      <c r="R79" s="20">
        <v>35.764081682970854</v>
      </c>
      <c r="S79" s="20">
        <v>-7.5821612184496985</v>
      </c>
      <c r="T79" s="20">
        <v>-11.930393003173446</v>
      </c>
      <c r="U79" s="43">
        <v>-0.2236</v>
      </c>
      <c r="V79" s="43"/>
    </row>
    <row r="80" spans="2:22" ht="13.5">
      <c r="B80" s="23" t="s">
        <v>84</v>
      </c>
      <c r="C80" s="20">
        <v>39.33923567464708</v>
      </c>
      <c r="D80" s="20">
        <v>-4.3621788974673175</v>
      </c>
      <c r="E80" s="20">
        <v>-8.53197966130396</v>
      </c>
      <c r="F80" s="43">
        <v>-0.2922</v>
      </c>
      <c r="G80" s="43">
        <v>-0.042200000000000015</v>
      </c>
      <c r="K80" s="43">
        <v>-0.1047</v>
      </c>
      <c r="L80" s="45">
        <f t="shared" si="0"/>
        <v>-0.2922</v>
      </c>
      <c r="M80" s="46">
        <f t="shared" si="1"/>
        <v>-0.042200000000000015</v>
      </c>
      <c r="Q80" s="23" t="s">
        <v>70</v>
      </c>
      <c r="R80" s="20">
        <v>31.81808111615907</v>
      </c>
      <c r="S80" s="20">
        <v>-6.720209214057916</v>
      </c>
      <c r="T80" s="20">
        <v>-11.665209925032883</v>
      </c>
      <c r="U80" s="43">
        <v>-0.2241</v>
      </c>
      <c r="V80" s="43"/>
    </row>
    <row r="81" spans="2:22" ht="13.5">
      <c r="B81" s="23" t="s">
        <v>85</v>
      </c>
      <c r="C81" s="20">
        <v>38.54749398448271</v>
      </c>
      <c r="D81" s="20">
        <v>-4.842797952008986</v>
      </c>
      <c r="E81" s="20">
        <v>-9.307136371431767</v>
      </c>
      <c r="F81" s="43">
        <v>-0.2942</v>
      </c>
      <c r="G81" s="43">
        <v>-0.04420000000000002</v>
      </c>
      <c r="K81" s="43">
        <v>-0.1067</v>
      </c>
      <c r="L81" s="45">
        <f t="shared" si="0"/>
        <v>-0.2942</v>
      </c>
      <c r="M81" s="46">
        <f t="shared" si="1"/>
        <v>-0.04420000000000002</v>
      </c>
      <c r="Q81" s="23" t="s">
        <v>59</v>
      </c>
      <c r="R81" s="20">
        <v>35.138253901328355</v>
      </c>
      <c r="S81" s="20">
        <v>-9.440130587418874</v>
      </c>
      <c r="T81" s="20">
        <v>-12.707827729857108</v>
      </c>
      <c r="U81" s="43">
        <v>-0.2246</v>
      </c>
      <c r="V81" s="43"/>
    </row>
    <row r="82" spans="2:22" ht="13.5">
      <c r="B82" s="23" t="s">
        <v>86</v>
      </c>
      <c r="C82" s="20">
        <v>37.75341655755115</v>
      </c>
      <c r="D82" s="20">
        <v>-5.326861561534595</v>
      </c>
      <c r="E82" s="20">
        <v>-10.077521909091828</v>
      </c>
      <c r="F82" s="43">
        <v>-0.2899</v>
      </c>
      <c r="G82" s="43">
        <v>-0.03989999999999999</v>
      </c>
      <c r="K82" s="43">
        <v>-0.1024</v>
      </c>
      <c r="L82" s="45">
        <f t="shared" si="0"/>
        <v>-0.2899</v>
      </c>
      <c r="M82" s="46">
        <f t="shared" si="1"/>
        <v>-0.03989999999999999</v>
      </c>
      <c r="Q82" s="23" t="s">
        <v>54</v>
      </c>
      <c r="R82" s="20">
        <v>35.50686958382553</v>
      </c>
      <c r="S82" s="20">
        <v>-6.669217116277687</v>
      </c>
      <c r="T82" s="20">
        <v>-11.564781852025686</v>
      </c>
      <c r="U82" s="43">
        <v>-0.2249</v>
      </c>
      <c r="V82" s="43"/>
    </row>
    <row r="83" spans="2:22" ht="13.5">
      <c r="B83" s="23" t="s">
        <v>87</v>
      </c>
      <c r="C83" s="20">
        <v>36.961415830507526</v>
      </c>
      <c r="D83" s="20">
        <v>-5.806498796238858</v>
      </c>
      <c r="E83" s="20">
        <v>-10.853257908182126</v>
      </c>
      <c r="F83" s="43">
        <v>-0.2928</v>
      </c>
      <c r="G83" s="43">
        <v>-0.042800000000000005</v>
      </c>
      <c r="K83" s="43">
        <v>-0.1053</v>
      </c>
      <c r="L83" s="45">
        <f t="shared" si="0"/>
        <v>-0.2928</v>
      </c>
      <c r="M83" s="46">
        <f t="shared" si="1"/>
        <v>-0.042800000000000005</v>
      </c>
      <c r="Q83" s="23" t="s">
        <v>67</v>
      </c>
      <c r="R83" s="20">
        <v>32.495685952306026</v>
      </c>
      <c r="S83" s="20">
        <v>-7.61413654146188</v>
      </c>
      <c r="T83" s="20">
        <v>-11.910047456135981</v>
      </c>
      <c r="U83" s="43">
        <v>-0.2251</v>
      </c>
      <c r="V83" s="43"/>
    </row>
    <row r="84" spans="2:22" ht="13.5">
      <c r="B84" s="23" t="s">
        <v>88</v>
      </c>
      <c r="C84" s="20">
        <v>38.63589568818205</v>
      </c>
      <c r="D84" s="20">
        <v>-7.586452775823155</v>
      </c>
      <c r="E84" s="20">
        <v>-11.460507005472799</v>
      </c>
      <c r="F84" s="43">
        <v>-0.2893</v>
      </c>
      <c r="G84" s="43">
        <v>-0.0393</v>
      </c>
      <c r="K84" s="43">
        <v>-0.1018</v>
      </c>
      <c r="L84" s="45">
        <f t="shared" si="0"/>
        <v>-0.2893</v>
      </c>
      <c r="M84" s="46">
        <f t="shared" si="1"/>
        <v>-0.0393</v>
      </c>
      <c r="Q84" s="23" t="s">
        <v>56</v>
      </c>
      <c r="R84" s="20">
        <v>33.99954807561874</v>
      </c>
      <c r="S84" s="20">
        <v>-8.687997437504206</v>
      </c>
      <c r="T84" s="20">
        <v>-12.30392910137168</v>
      </c>
      <c r="U84" s="43">
        <v>-0.228</v>
      </c>
      <c r="V84" s="43"/>
    </row>
    <row r="85" spans="2:22" ht="13.5">
      <c r="B85" s="23" t="s">
        <v>89</v>
      </c>
      <c r="C85" s="20">
        <v>39.427585422844416</v>
      </c>
      <c r="D85" s="20">
        <v>-7.106233463994091</v>
      </c>
      <c r="E85" s="20">
        <v>-10.68451116997323</v>
      </c>
      <c r="F85" s="43">
        <v>-0.2864</v>
      </c>
      <c r="G85" s="43">
        <v>-0.03639999999999999</v>
      </c>
      <c r="K85" s="43">
        <v>-0.0989</v>
      </c>
      <c r="L85" s="45">
        <f t="shared" si="0"/>
        <v>-0.2864</v>
      </c>
      <c r="M85" s="46">
        <f t="shared" si="1"/>
        <v>-0.03639999999999999</v>
      </c>
      <c r="Q85" s="23" t="s">
        <v>68</v>
      </c>
      <c r="R85" s="20">
        <v>32.8311258828741</v>
      </c>
      <c r="S85" s="20">
        <v>-4.865884181386674</v>
      </c>
      <c r="T85" s="20">
        <v>-11.13428101380455</v>
      </c>
      <c r="U85" s="43">
        <v>-0.2283</v>
      </c>
      <c r="V85" s="43"/>
    </row>
    <row r="86" spans="2:22" ht="13.5">
      <c r="B86" s="23" t="s">
        <v>90</v>
      </c>
      <c r="C86" s="20">
        <v>40.22150485569291</v>
      </c>
      <c r="D86" s="20">
        <v>-6.622175818985653</v>
      </c>
      <c r="E86" s="20">
        <v>-9.914005622754154</v>
      </c>
      <c r="F86" s="43">
        <v>-0.29059999999999997</v>
      </c>
      <c r="G86" s="43">
        <v>-0.04059999999999997</v>
      </c>
      <c r="K86" s="43">
        <v>-0.1031</v>
      </c>
      <c r="L86" s="45">
        <f t="shared" si="0"/>
        <v>-0.29059999999999997</v>
      </c>
      <c r="M86" s="46">
        <f t="shared" si="1"/>
        <v>-0.04059999999999997</v>
      </c>
      <c r="Q86" s="23" t="s">
        <v>125</v>
      </c>
      <c r="R86" s="20">
        <v>37.43268978249742</v>
      </c>
      <c r="S86" s="20">
        <v>-10.31476844421605</v>
      </c>
      <c r="T86" s="20">
        <v>-13.378035220103396</v>
      </c>
      <c r="U86" s="43">
        <v>-0.2322</v>
      </c>
      <c r="V86" s="43"/>
    </row>
    <row r="87" spans="2:22" ht="13.5">
      <c r="B87" s="23" t="s">
        <v>91</v>
      </c>
      <c r="C87" s="20">
        <v>40.31235539286603</v>
      </c>
      <c r="D87" s="20">
        <v>-1.6907618357597853</v>
      </c>
      <c r="E87" s="20">
        <v>-6.075976698496838</v>
      </c>
      <c r="F87" s="43">
        <v>-0.2869</v>
      </c>
      <c r="G87" s="43">
        <v>-0.03689999999999999</v>
      </c>
      <c r="K87" s="43">
        <v>-0.0994</v>
      </c>
      <c r="L87" s="45">
        <f t="shared" si="0"/>
        <v>-0.2869</v>
      </c>
      <c r="M87" s="46">
        <f t="shared" si="1"/>
        <v>-0.03689999999999999</v>
      </c>
      <c r="Q87" s="23" t="s">
        <v>124</v>
      </c>
      <c r="R87" s="20">
        <v>38.49609996421721</v>
      </c>
      <c r="S87" s="20">
        <v>-10.661954503177965</v>
      </c>
      <c r="T87" s="20">
        <v>-13.395414541067122</v>
      </c>
      <c r="U87" s="43">
        <v>-0.2426</v>
      </c>
      <c r="V87" s="43"/>
    </row>
    <row r="88" spans="2:22" ht="13.5">
      <c r="B88" s="23" t="s">
        <v>92</v>
      </c>
      <c r="C88" s="20">
        <v>38.05532412748586</v>
      </c>
      <c r="D88" s="20">
        <v>-1.2319914456389909</v>
      </c>
      <c r="E88" s="20">
        <v>-6.817897359180858</v>
      </c>
      <c r="F88" s="43">
        <v>-0.2932</v>
      </c>
      <c r="G88" s="43">
        <v>-0.043200000000000016</v>
      </c>
      <c r="K88" s="43">
        <v>-0.1057</v>
      </c>
      <c r="L88" s="45">
        <f t="shared" si="0"/>
        <v>-0.2932</v>
      </c>
      <c r="M88" s="46">
        <f t="shared" si="1"/>
        <v>-0.043200000000000016</v>
      </c>
      <c r="Q88" s="23" t="s">
        <v>123</v>
      </c>
      <c r="R88" s="20">
        <v>38.284436397221484</v>
      </c>
      <c r="S88" s="20">
        <v>-9.661424994149586</v>
      </c>
      <c r="T88" s="20">
        <v>-12.941891515893026</v>
      </c>
      <c r="U88" s="43">
        <v>-0.2447</v>
      </c>
      <c r="V88" s="43"/>
    </row>
    <row r="89" spans="2:22" ht="13.5">
      <c r="B89" s="23" t="s">
        <v>93</v>
      </c>
      <c r="C89" s="20">
        <v>40.04682410093001</v>
      </c>
      <c r="D89" s="20">
        <v>-2.2773510406498647</v>
      </c>
      <c r="E89" s="20">
        <v>-6.677765564035411</v>
      </c>
      <c r="F89" s="43">
        <v>-0.2877</v>
      </c>
      <c r="G89" s="43">
        <v>-0.03770000000000001</v>
      </c>
      <c r="K89" s="43">
        <v>-0.1002</v>
      </c>
      <c r="L89" s="45">
        <f t="shared" si="0"/>
        <v>-0.2877</v>
      </c>
      <c r="M89" s="46">
        <f t="shared" si="1"/>
        <v>-0.03770000000000001</v>
      </c>
      <c r="Q89" s="23" t="s">
        <v>103</v>
      </c>
      <c r="R89" s="20">
        <v>30.450796337993133</v>
      </c>
      <c r="S89" s="20">
        <v>-2.509232165754831</v>
      </c>
      <c r="T89" s="20">
        <v>-10.663177577695077</v>
      </c>
      <c r="U89" s="43">
        <v>-0.2504</v>
      </c>
      <c r="V89" s="43">
        <v>-0.00040000000000001146</v>
      </c>
    </row>
    <row r="90" spans="2:22" ht="13.5">
      <c r="B90" s="23" t="s">
        <v>94</v>
      </c>
      <c r="C90" s="20">
        <v>38.320679439243946</v>
      </c>
      <c r="D90" s="20">
        <v>-0.6454111181844872</v>
      </c>
      <c r="E90" s="20">
        <v>-6.2157044822957666</v>
      </c>
      <c r="F90" s="43">
        <v>-0.292</v>
      </c>
      <c r="G90" s="43">
        <v>-0.04199999999999998</v>
      </c>
      <c r="K90" s="43">
        <v>-0.1045</v>
      </c>
      <c r="L90" s="45">
        <f t="shared" si="0"/>
        <v>-0.292</v>
      </c>
      <c r="M90" s="46">
        <f t="shared" si="1"/>
        <v>-0.04199999999999998</v>
      </c>
      <c r="Q90" s="23" t="s">
        <v>105</v>
      </c>
      <c r="R90" s="20">
        <v>28.4995267293102</v>
      </c>
      <c r="S90" s="20">
        <v>-0.436256381788742</v>
      </c>
      <c r="T90" s="20">
        <v>-9.95758095898396</v>
      </c>
      <c r="U90" s="43">
        <v>-0.2556</v>
      </c>
      <c r="V90" s="43">
        <v>-0.005599999999999994</v>
      </c>
    </row>
    <row r="91" spans="2:22" ht="13.5">
      <c r="B91" s="23" t="s">
        <v>95</v>
      </c>
      <c r="C91" s="20">
        <v>36.59486382976285</v>
      </c>
      <c r="D91" s="20">
        <v>0.986125113120249</v>
      </c>
      <c r="E91" s="20">
        <v>-5.752647292583443</v>
      </c>
      <c r="F91" s="43">
        <v>-0.2955</v>
      </c>
      <c r="G91" s="43">
        <v>-0.045499999999999985</v>
      </c>
      <c r="K91" s="43">
        <v>-0.108</v>
      </c>
      <c r="L91" s="45">
        <f t="shared" si="0"/>
        <v>-0.2955</v>
      </c>
      <c r="M91" s="46">
        <f t="shared" si="1"/>
        <v>-0.045499999999999985</v>
      </c>
      <c r="Q91" s="23" t="s">
        <v>102</v>
      </c>
      <c r="R91" s="20">
        <v>31.7402596473833</v>
      </c>
      <c r="S91" s="20">
        <v>-2.710430292143162</v>
      </c>
      <c r="T91" s="20">
        <v>-10.570035784624736</v>
      </c>
      <c r="U91" s="43">
        <v>-0.2569</v>
      </c>
      <c r="V91" s="43">
        <v>-0.006900000000000017</v>
      </c>
    </row>
    <row r="92" spans="2:22" ht="13.5">
      <c r="B92" s="23" t="s">
        <v>96</v>
      </c>
      <c r="C92" s="20">
        <v>32.60892919835781</v>
      </c>
      <c r="D92" s="20">
        <v>3.073181059334397</v>
      </c>
      <c r="E92" s="20">
        <v>-6.027109613910266</v>
      </c>
      <c r="F92" s="43">
        <v>-0.29910000000000003</v>
      </c>
      <c r="G92" s="43">
        <v>-0.04910000000000003</v>
      </c>
      <c r="K92" s="43">
        <v>-0.1116</v>
      </c>
      <c r="L92" s="45">
        <f t="shared" si="0"/>
        <v>-0.29910000000000003</v>
      </c>
      <c r="M92" s="46">
        <f t="shared" si="1"/>
        <v>-0.04910000000000003</v>
      </c>
      <c r="Q92" s="23" t="s">
        <v>104</v>
      </c>
      <c r="R92" s="20">
        <v>29.789073179612686</v>
      </c>
      <c r="S92" s="20">
        <v>-0.6396477421689136</v>
      </c>
      <c r="T92" s="20">
        <v>-9.861947496143014</v>
      </c>
      <c r="U92" s="43">
        <v>-0.2589</v>
      </c>
      <c r="V92" s="43">
        <v>-0.008900000000000019</v>
      </c>
    </row>
    <row r="93" spans="2:22" ht="13.5">
      <c r="B93" s="23" t="s">
        <v>97</v>
      </c>
      <c r="C93" s="20">
        <v>30.083272933869612</v>
      </c>
      <c r="D93" s="20">
        <v>2.940723803436495</v>
      </c>
      <c r="E93" s="20">
        <v>-7.3656555638692325</v>
      </c>
      <c r="F93" s="43">
        <v>-0.29869999999999997</v>
      </c>
      <c r="G93" s="43">
        <v>-0.048699999999999966</v>
      </c>
      <c r="K93" s="43">
        <v>-0.1112</v>
      </c>
      <c r="L93" s="45">
        <f t="shared" si="0"/>
        <v>-0.29869999999999997</v>
      </c>
      <c r="M93" s="46">
        <f t="shared" si="1"/>
        <v>-0.048699999999999966</v>
      </c>
      <c r="Q93" s="23" t="s">
        <v>127</v>
      </c>
      <c r="R93" s="20">
        <v>25.35465623994606</v>
      </c>
      <c r="S93" s="20">
        <v>2.9044431755956452</v>
      </c>
      <c r="T93" s="20">
        <v>-8.818529405746759</v>
      </c>
      <c r="U93" s="43">
        <v>-0.2623</v>
      </c>
      <c r="V93" s="43">
        <v>-0.012299999999999978</v>
      </c>
    </row>
    <row r="94" spans="2:22" ht="13.5">
      <c r="B94" s="23" t="s">
        <v>98</v>
      </c>
      <c r="C94" s="20">
        <v>35.33156475699083</v>
      </c>
      <c r="D94" s="20">
        <v>0.9188907996520718</v>
      </c>
      <c r="E94" s="20">
        <v>-6.420882935573843</v>
      </c>
      <c r="F94" s="43">
        <v>-0.2938</v>
      </c>
      <c r="G94" s="43">
        <v>-0.043800000000000006</v>
      </c>
      <c r="K94" s="43">
        <v>-0.1063</v>
      </c>
      <c r="L94" s="45">
        <f t="shared" si="0"/>
        <v>-0.2938</v>
      </c>
      <c r="M94" s="46">
        <f t="shared" si="1"/>
        <v>-0.043800000000000006</v>
      </c>
      <c r="Q94" s="23" t="s">
        <v>129</v>
      </c>
      <c r="R94" s="20">
        <v>25.622152050553076</v>
      </c>
      <c r="S94" s="20">
        <v>2.234439257163123</v>
      </c>
      <c r="T94" s="20">
        <v>-9.105741681525082</v>
      </c>
      <c r="U94" s="43">
        <v>-0.26339999999999997</v>
      </c>
      <c r="V94" s="43">
        <v>-0.013399999999999967</v>
      </c>
    </row>
    <row r="95" spans="2:22" ht="13.5">
      <c r="B95" s="23" t="s">
        <v>99</v>
      </c>
      <c r="C95" s="20">
        <v>34.86807329483595</v>
      </c>
      <c r="D95" s="20">
        <v>2.6166467488115948</v>
      </c>
      <c r="E95" s="20">
        <v>-5.288245743500855</v>
      </c>
      <c r="F95" s="43">
        <v>-0.29710000000000003</v>
      </c>
      <c r="G95" s="43">
        <v>-0.04710000000000003</v>
      </c>
      <c r="K95" s="43">
        <v>-0.1096</v>
      </c>
      <c r="L95" s="45">
        <f t="shared" si="0"/>
        <v>-0.29710000000000003</v>
      </c>
      <c r="M95" s="46">
        <f t="shared" si="1"/>
        <v>-0.04710000000000003</v>
      </c>
      <c r="Q95" s="23" t="s">
        <v>128</v>
      </c>
      <c r="R95" s="20">
        <v>26.473126987417334</v>
      </c>
      <c r="S95" s="20">
        <v>2.8847385581414784</v>
      </c>
      <c r="T95" s="20">
        <v>-8.663550004215399</v>
      </c>
      <c r="U95" s="43">
        <v>-0.2691</v>
      </c>
      <c r="V95" s="43">
        <v>-0.019100000000000006</v>
      </c>
    </row>
    <row r="96" spans="2:22" ht="13.5">
      <c r="B96" s="23" t="s">
        <v>100</v>
      </c>
      <c r="C96" s="20">
        <v>29.93251206411281</v>
      </c>
      <c r="D96" s="20">
        <v>4.571993267151151</v>
      </c>
      <c r="E96" s="20">
        <v>-5.966775218634428</v>
      </c>
      <c r="F96" s="43">
        <v>-0.3053</v>
      </c>
      <c r="G96" s="43">
        <v>-0.055300000000000016</v>
      </c>
      <c r="K96" s="43">
        <v>-0.1178</v>
      </c>
      <c r="L96" s="45">
        <f t="shared" si="0"/>
        <v>-0.3053</v>
      </c>
      <c r="M96" s="46">
        <f t="shared" si="1"/>
        <v>-0.055300000000000016</v>
      </c>
      <c r="Q96" s="23" t="s">
        <v>126</v>
      </c>
      <c r="R96" s="20">
        <v>25.754033032955288</v>
      </c>
      <c r="S96" s="20">
        <v>3.6485962097730567</v>
      </c>
      <c r="T96" s="20">
        <v>-8.403434490297023</v>
      </c>
      <c r="U96" s="43">
        <v>-0.27090000000000003</v>
      </c>
      <c r="V96" s="43">
        <v>-0.02090000000000003</v>
      </c>
    </row>
    <row r="97" spans="2:22" ht="13.5">
      <c r="B97" s="23" t="s">
        <v>101</v>
      </c>
      <c r="C97" s="20">
        <v>28.025426815814853</v>
      </c>
      <c r="D97" s="20">
        <v>4.477869185719735</v>
      </c>
      <c r="E97" s="20">
        <v>-6.97077415659702</v>
      </c>
      <c r="F97" s="43">
        <v>-0.3035</v>
      </c>
      <c r="G97" s="43">
        <v>-0.05349999999999999</v>
      </c>
      <c r="K97" s="43">
        <v>-0.116</v>
      </c>
      <c r="L97" s="45">
        <f t="shared" si="0"/>
        <v>-0.3035</v>
      </c>
      <c r="M97" s="46">
        <f t="shared" si="1"/>
        <v>-0.05349999999999999</v>
      </c>
      <c r="Q97" s="23" t="s">
        <v>89</v>
      </c>
      <c r="R97" s="20">
        <v>39.427585422844416</v>
      </c>
      <c r="S97" s="20">
        <v>-7.106233463994091</v>
      </c>
      <c r="T97" s="20">
        <v>-10.68451116997323</v>
      </c>
      <c r="U97" s="43">
        <v>-0.2864</v>
      </c>
      <c r="V97" s="43">
        <v>-0.03639999999999999</v>
      </c>
    </row>
    <row r="98" spans="2:22" ht="13.5">
      <c r="B98" s="23" t="s">
        <v>102</v>
      </c>
      <c r="C98" s="20">
        <v>31.7402596473833</v>
      </c>
      <c r="D98" s="20">
        <v>-2.710430292143162</v>
      </c>
      <c r="E98" s="20">
        <v>-10.570035784624736</v>
      </c>
      <c r="F98" s="43">
        <v>-0.2569</v>
      </c>
      <c r="G98" s="43">
        <v>-0.006900000000000017</v>
      </c>
      <c r="K98" s="43">
        <v>-0.0694</v>
      </c>
      <c r="L98" s="45">
        <f t="shared" si="0"/>
        <v>-0.2569</v>
      </c>
      <c r="M98" s="46">
        <f t="shared" si="1"/>
        <v>-0.006900000000000017</v>
      </c>
      <c r="Q98" s="23" t="s">
        <v>91</v>
      </c>
      <c r="R98" s="20">
        <v>40.31235539286603</v>
      </c>
      <c r="S98" s="20">
        <v>-1.6907618357597853</v>
      </c>
      <c r="T98" s="20">
        <v>-6.075976698496838</v>
      </c>
      <c r="U98" s="43">
        <v>-0.2869</v>
      </c>
      <c r="V98" s="43">
        <v>-0.03689999999999999</v>
      </c>
    </row>
    <row r="99" spans="2:22" ht="13.5">
      <c r="B99" s="23" t="s">
        <v>103</v>
      </c>
      <c r="C99" s="20">
        <v>30.450796337993133</v>
      </c>
      <c r="D99" s="20">
        <v>-2.509232165754831</v>
      </c>
      <c r="E99" s="20">
        <v>-10.663177577695077</v>
      </c>
      <c r="F99" s="43">
        <v>-0.2504</v>
      </c>
      <c r="G99" s="43">
        <v>-0.00040000000000001146</v>
      </c>
      <c r="K99" s="43">
        <v>-0.0629</v>
      </c>
      <c r="L99" s="45">
        <f t="shared" si="0"/>
        <v>-0.2504</v>
      </c>
      <c r="M99" s="46">
        <f t="shared" si="1"/>
        <v>-0.00040000000000001146</v>
      </c>
      <c r="Q99" s="23" t="s">
        <v>93</v>
      </c>
      <c r="R99" s="20">
        <v>40.04682410093001</v>
      </c>
      <c r="S99" s="20">
        <v>-2.2773510406498647</v>
      </c>
      <c r="T99" s="20">
        <v>-6.677765564035411</v>
      </c>
      <c r="U99" s="43">
        <v>-0.2877</v>
      </c>
      <c r="V99" s="43">
        <v>-0.03770000000000001</v>
      </c>
    </row>
    <row r="100" spans="2:22" ht="13.5">
      <c r="B100" s="23" t="s">
        <v>104</v>
      </c>
      <c r="C100" s="20">
        <v>29.789073179612686</v>
      </c>
      <c r="D100" s="20">
        <v>-0.6396477421689136</v>
      </c>
      <c r="E100" s="20">
        <v>-9.861947496143014</v>
      </c>
      <c r="F100" s="43">
        <v>-0.2589</v>
      </c>
      <c r="G100" s="43">
        <v>-0.008900000000000019</v>
      </c>
      <c r="K100" s="43">
        <v>-0.0714</v>
      </c>
      <c r="L100" s="45">
        <f t="shared" si="0"/>
        <v>-0.2589</v>
      </c>
      <c r="M100" s="46">
        <f t="shared" si="1"/>
        <v>-0.008900000000000019</v>
      </c>
      <c r="Q100" s="23" t="s">
        <v>88</v>
      </c>
      <c r="R100" s="20">
        <v>38.63589568818205</v>
      </c>
      <c r="S100" s="20">
        <v>-7.586452775823155</v>
      </c>
      <c r="T100" s="20">
        <v>-11.460507005472799</v>
      </c>
      <c r="U100" s="43">
        <v>-0.2893</v>
      </c>
      <c r="V100" s="43">
        <v>-0.0393</v>
      </c>
    </row>
    <row r="101" spans="2:22" ht="13.5">
      <c r="B101" s="23" t="s">
        <v>105</v>
      </c>
      <c r="C101" s="20">
        <v>28.4995267293102</v>
      </c>
      <c r="D101" s="20">
        <v>-0.436256381788742</v>
      </c>
      <c r="E101" s="20">
        <v>-9.95758095898396</v>
      </c>
      <c r="F101" s="43">
        <v>-0.2556</v>
      </c>
      <c r="G101" s="43">
        <v>-0.005599999999999994</v>
      </c>
      <c r="K101" s="43">
        <v>-0.0681</v>
      </c>
      <c r="L101" s="45">
        <f t="shared" si="0"/>
        <v>-0.2556</v>
      </c>
      <c r="M101" s="46">
        <f t="shared" si="1"/>
        <v>-0.005599999999999994</v>
      </c>
      <c r="Q101" s="23" t="s">
        <v>86</v>
      </c>
      <c r="R101" s="20">
        <v>37.75341655755115</v>
      </c>
      <c r="S101" s="20">
        <v>-5.326861561534595</v>
      </c>
      <c r="T101" s="20">
        <v>-10.077521909091828</v>
      </c>
      <c r="U101" s="43">
        <v>-0.2899</v>
      </c>
      <c r="V101" s="43">
        <v>-0.03989999999999999</v>
      </c>
    </row>
    <row r="102" spans="2:22" ht="13.5">
      <c r="B102" s="23" t="s">
        <v>106</v>
      </c>
      <c r="C102" s="20">
        <v>44.34149147723576</v>
      </c>
      <c r="D102" s="20">
        <v>-3.0473948564393116</v>
      </c>
      <c r="E102" s="20">
        <v>-7.482908939537857</v>
      </c>
      <c r="F102" s="43">
        <v>-0.0935</v>
      </c>
      <c r="G102" s="43">
        <v>0.026499999999999996</v>
      </c>
      <c r="K102" s="43">
        <v>0.094</v>
      </c>
      <c r="L102" s="45">
        <f t="shared" si="0"/>
        <v>-0.0935</v>
      </c>
      <c r="M102" s="47">
        <f>(-0.12-L102)*-1</f>
        <v>0.026499999999999996</v>
      </c>
      <c r="Q102" s="23" t="s">
        <v>90</v>
      </c>
      <c r="R102" s="20">
        <v>40.22150485569291</v>
      </c>
      <c r="S102" s="20">
        <v>-6.622175818985653</v>
      </c>
      <c r="T102" s="20">
        <v>-9.914005622754154</v>
      </c>
      <c r="U102" s="43">
        <v>-0.29059999999999997</v>
      </c>
      <c r="V102" s="43">
        <v>-0.04059999999999997</v>
      </c>
    </row>
    <row r="103" spans="2:22" ht="13.5">
      <c r="B103" s="23" t="s">
        <v>107</v>
      </c>
      <c r="C103" s="20">
        <v>44.672716901832615</v>
      </c>
      <c r="D103" s="20">
        <v>-4.89236713473043</v>
      </c>
      <c r="E103" s="20">
        <v>-8.703983450541962</v>
      </c>
      <c r="F103" s="43">
        <v>-0.0976</v>
      </c>
      <c r="G103" s="43">
        <v>0.02239999999999999</v>
      </c>
      <c r="K103" s="43">
        <v>0.0899</v>
      </c>
      <c r="L103" s="45">
        <f t="shared" si="0"/>
        <v>-0.0976</v>
      </c>
      <c r="M103" s="47">
        <f aca="true" t="shared" si="2" ref="M103:M111">(-0.12-L103)*-1</f>
        <v>0.02239999999999999</v>
      </c>
      <c r="Q103" s="23" t="s">
        <v>94</v>
      </c>
      <c r="R103" s="20">
        <v>38.320679439243946</v>
      </c>
      <c r="S103" s="20">
        <v>-0.6454111181844872</v>
      </c>
      <c r="T103" s="20">
        <v>-6.2157044822957666</v>
      </c>
      <c r="U103" s="43">
        <v>-0.292</v>
      </c>
      <c r="V103" s="43">
        <v>-0.04199999999999998</v>
      </c>
    </row>
    <row r="104" spans="2:22" ht="13.5">
      <c r="B104" s="23" t="s">
        <v>108</v>
      </c>
      <c r="C104" s="20">
        <v>43.74063593409576</v>
      </c>
      <c r="D104" s="20">
        <v>-4.383699004216223</v>
      </c>
      <c r="E104" s="20">
        <v>-8.673856150648042</v>
      </c>
      <c r="F104" s="43">
        <v>-0.1001</v>
      </c>
      <c r="G104" s="43">
        <v>0.0199</v>
      </c>
      <c r="K104" s="43">
        <v>0.0874</v>
      </c>
      <c r="L104" s="45">
        <f t="shared" si="0"/>
        <v>-0.1001</v>
      </c>
      <c r="M104" s="47">
        <f t="shared" si="2"/>
        <v>0.0199</v>
      </c>
      <c r="Q104" s="23" t="s">
        <v>84</v>
      </c>
      <c r="R104" s="20">
        <v>39.33923567464708</v>
      </c>
      <c r="S104" s="20">
        <v>-4.3621788974673175</v>
      </c>
      <c r="T104" s="20">
        <v>-8.53197966130396</v>
      </c>
      <c r="U104" s="43">
        <v>-0.2922</v>
      </c>
      <c r="V104" s="43">
        <v>-0.042200000000000015</v>
      </c>
    </row>
    <row r="105" spans="2:22" ht="13.5">
      <c r="B105" s="23" t="s">
        <v>109</v>
      </c>
      <c r="C105" s="20">
        <v>43.48085019216575</v>
      </c>
      <c r="D105" s="20">
        <v>-5.88657899395932</v>
      </c>
      <c r="E105" s="20">
        <v>-10.000931867732671</v>
      </c>
      <c r="F105" s="43">
        <v>-0.1025</v>
      </c>
      <c r="G105" s="43">
        <v>0.0175</v>
      </c>
      <c r="K105" s="43">
        <v>0.085</v>
      </c>
      <c r="L105" s="45">
        <f t="shared" si="0"/>
        <v>-0.1025</v>
      </c>
      <c r="M105" s="47">
        <f t="shared" si="2"/>
        <v>0.0175</v>
      </c>
      <c r="Q105" s="23" t="s">
        <v>87</v>
      </c>
      <c r="R105" s="20">
        <v>36.961415830507526</v>
      </c>
      <c r="S105" s="20">
        <v>-5.806498796238858</v>
      </c>
      <c r="T105" s="20">
        <v>-10.853257908182126</v>
      </c>
      <c r="U105" s="43">
        <v>-0.2928</v>
      </c>
      <c r="V105" s="43">
        <v>-0.042800000000000005</v>
      </c>
    </row>
    <row r="106" spans="2:22" ht="13.5">
      <c r="B106" s="23" t="s">
        <v>110</v>
      </c>
      <c r="C106" s="20">
        <v>44.38173979711815</v>
      </c>
      <c r="D106" s="20">
        <v>-6.438019883795029</v>
      </c>
      <c r="E106" s="20">
        <v>-9.964272501250186</v>
      </c>
      <c r="F106" s="43">
        <v>-0.0975</v>
      </c>
      <c r="G106" s="43">
        <v>0.0225</v>
      </c>
      <c r="K106" s="43">
        <v>0.09</v>
      </c>
      <c r="L106" s="45">
        <f t="shared" si="0"/>
        <v>-0.0975</v>
      </c>
      <c r="M106" s="47">
        <f t="shared" si="2"/>
        <v>0.022499999999999992</v>
      </c>
      <c r="Q106" s="23" t="s">
        <v>92</v>
      </c>
      <c r="R106" s="20">
        <v>38.05532412748586</v>
      </c>
      <c r="S106" s="20">
        <v>-1.2319914456389909</v>
      </c>
      <c r="T106" s="20">
        <v>-6.817897359180858</v>
      </c>
      <c r="U106" s="43">
        <v>-0.2932</v>
      </c>
      <c r="V106" s="43">
        <v>-0.043200000000000016</v>
      </c>
    </row>
    <row r="107" spans="2:22" ht="13.5">
      <c r="B107" s="23" t="s">
        <v>111</v>
      </c>
      <c r="C107" s="20">
        <v>43.71332913652253</v>
      </c>
      <c r="D107" s="20">
        <v>-7.882916035894113</v>
      </c>
      <c r="E107" s="20">
        <v>-11.156550053990479</v>
      </c>
      <c r="F107" s="43">
        <v>-0.0967</v>
      </c>
      <c r="G107" s="43">
        <v>0.0233</v>
      </c>
      <c r="K107" s="43">
        <v>0.0908</v>
      </c>
      <c r="L107" s="45">
        <f t="shared" si="0"/>
        <v>-0.0967</v>
      </c>
      <c r="M107" s="47">
        <f t="shared" si="2"/>
        <v>0.0233</v>
      </c>
      <c r="Q107" s="23" t="s">
        <v>98</v>
      </c>
      <c r="R107" s="20">
        <v>35.33156475699083</v>
      </c>
      <c r="S107" s="20">
        <v>0.9188907996520718</v>
      </c>
      <c r="T107" s="20">
        <v>-6.420882935573843</v>
      </c>
      <c r="U107" s="43">
        <v>-0.2938</v>
      </c>
      <c r="V107" s="43">
        <v>-0.043800000000000006</v>
      </c>
    </row>
    <row r="108" spans="2:22" ht="13.5">
      <c r="B108" s="23" t="s">
        <v>112</v>
      </c>
      <c r="C108" s="20">
        <v>42.545520465016516</v>
      </c>
      <c r="D108" s="20">
        <v>-7.099930896621655</v>
      </c>
      <c r="E108" s="20">
        <v>-11.27598950563797</v>
      </c>
      <c r="F108" s="43">
        <v>-0.0987</v>
      </c>
      <c r="G108" s="43">
        <v>0.0213</v>
      </c>
      <c r="K108" s="43">
        <v>0.0888</v>
      </c>
      <c r="L108" s="45">
        <f t="shared" si="0"/>
        <v>-0.0987</v>
      </c>
      <c r="M108" s="47">
        <f t="shared" si="2"/>
        <v>0.0213</v>
      </c>
      <c r="Q108" s="23" t="s">
        <v>81</v>
      </c>
      <c r="R108" s="20">
        <v>36.07889468328371</v>
      </c>
      <c r="S108" s="20">
        <v>-3.5463176542243176</v>
      </c>
      <c r="T108" s="20">
        <v>-9.470506990971945</v>
      </c>
      <c r="U108" s="43">
        <v>-0.2939</v>
      </c>
      <c r="V108" s="43">
        <v>-0.043899999999999995</v>
      </c>
    </row>
    <row r="109" spans="2:22" ht="13.5">
      <c r="B109" s="23" t="s">
        <v>113</v>
      </c>
      <c r="C109" s="20">
        <v>42.114226765476374</v>
      </c>
      <c r="D109" s="20">
        <v>-8.721328487672636</v>
      </c>
      <c r="E109" s="20">
        <v>-12.25504641843521</v>
      </c>
      <c r="F109" s="43">
        <v>-0.0969</v>
      </c>
      <c r="G109" s="43">
        <v>0.023099999999999996</v>
      </c>
      <c r="K109" s="43">
        <v>0.0906</v>
      </c>
      <c r="L109" s="45">
        <f t="shared" si="0"/>
        <v>-0.0969</v>
      </c>
      <c r="M109" s="47">
        <f t="shared" si="2"/>
        <v>0.023099999999999996</v>
      </c>
      <c r="Q109" s="23" t="s">
        <v>82</v>
      </c>
      <c r="R109" s="20">
        <v>35.286338070726536</v>
      </c>
      <c r="S109" s="20">
        <v>-4.0277582731959685</v>
      </c>
      <c r="T109" s="20">
        <v>-10.244222408838937</v>
      </c>
      <c r="U109" s="43">
        <v>-0.29410000000000003</v>
      </c>
      <c r="V109" s="43">
        <v>-0.04410000000000003</v>
      </c>
    </row>
    <row r="110" spans="2:22" ht="13.5">
      <c r="B110" s="23" t="s">
        <v>114</v>
      </c>
      <c r="C110" s="20">
        <v>41.55609383173524</v>
      </c>
      <c r="D110" s="20">
        <v>-10.449184363872579</v>
      </c>
      <c r="E110" s="20">
        <v>-13.03282342132475</v>
      </c>
      <c r="F110" s="43">
        <v>-0.0967</v>
      </c>
      <c r="G110" s="43">
        <v>0.0233</v>
      </c>
      <c r="K110" s="43">
        <v>0.0908</v>
      </c>
      <c r="L110" s="45">
        <f t="shared" si="0"/>
        <v>-0.0967</v>
      </c>
      <c r="M110" s="47">
        <f t="shared" si="2"/>
        <v>0.0233</v>
      </c>
      <c r="Q110" s="23" t="s">
        <v>85</v>
      </c>
      <c r="R110" s="20">
        <v>38.54749398448271</v>
      </c>
      <c r="S110" s="20">
        <v>-4.842797952008986</v>
      </c>
      <c r="T110" s="20">
        <v>-9.307136371431767</v>
      </c>
      <c r="U110" s="43">
        <v>-0.2942</v>
      </c>
      <c r="V110" s="43">
        <v>-0.04420000000000002</v>
      </c>
    </row>
    <row r="111" spans="2:22" ht="13.5">
      <c r="B111" s="23" t="s">
        <v>115</v>
      </c>
      <c r="C111" s="20">
        <v>39.88673173888132</v>
      </c>
      <c r="D111" s="20">
        <v>-11.509823600002541</v>
      </c>
      <c r="E111" s="20">
        <v>-13.858382075862412</v>
      </c>
      <c r="F111" s="43">
        <v>-0.0998</v>
      </c>
      <c r="G111" s="43">
        <v>0.020199999999999996</v>
      </c>
      <c r="K111" s="43">
        <v>0.0877</v>
      </c>
      <c r="L111" s="45">
        <f t="shared" si="0"/>
        <v>-0.0998</v>
      </c>
      <c r="M111" s="47">
        <f t="shared" si="2"/>
        <v>0.020199999999999996</v>
      </c>
      <c r="Q111" s="23" t="s">
        <v>79</v>
      </c>
      <c r="R111" s="20">
        <v>37.664092847786335</v>
      </c>
      <c r="S111" s="20">
        <v>-2.582635752551268</v>
      </c>
      <c r="T111" s="20">
        <v>-7.924173405388203</v>
      </c>
      <c r="U111" s="43">
        <v>-0.2948</v>
      </c>
      <c r="V111" s="43">
        <v>-0.044800000000000006</v>
      </c>
    </row>
    <row r="112" spans="2:22" ht="13.5">
      <c r="B112" s="23" t="s">
        <v>116</v>
      </c>
      <c r="C112" s="20">
        <v>42.75578889385666</v>
      </c>
      <c r="D112" s="20">
        <v>-3.6787304703962187</v>
      </c>
      <c r="E112" s="20">
        <v>-6.9936884914538915</v>
      </c>
      <c r="F112" s="43">
        <v>-0.1833</v>
      </c>
      <c r="K112" s="43">
        <v>0.0042</v>
      </c>
      <c r="L112" s="45">
        <f aca="true" t="shared" si="3" ref="L112:L125">-0.1875+K112</f>
        <v>-0.1833</v>
      </c>
      <c r="Q112" s="23" t="s">
        <v>95</v>
      </c>
      <c r="R112" s="20">
        <v>36.59486382976285</v>
      </c>
      <c r="S112" s="20">
        <v>0.986125113120249</v>
      </c>
      <c r="T112" s="20">
        <v>-5.752647292583443</v>
      </c>
      <c r="U112" s="43">
        <v>-0.2955</v>
      </c>
      <c r="V112" s="43">
        <v>-0.045499999999999985</v>
      </c>
    </row>
    <row r="113" spans="2:22" ht="13.5">
      <c r="B113" s="23" t="s">
        <v>117</v>
      </c>
      <c r="C113" s="20">
        <v>42.40320695933673</v>
      </c>
      <c r="D113" s="20">
        <v>-4.376819588072899</v>
      </c>
      <c r="E113" s="20">
        <v>-8.058227874966583</v>
      </c>
      <c r="F113" s="43">
        <v>-0.1764</v>
      </c>
      <c r="K113" s="43">
        <v>0.0111</v>
      </c>
      <c r="L113" s="45">
        <f t="shared" si="3"/>
        <v>-0.1764</v>
      </c>
      <c r="Q113" s="23" t="s">
        <v>99</v>
      </c>
      <c r="R113" s="20">
        <v>34.86807329483595</v>
      </c>
      <c r="S113" s="20">
        <v>2.6166467488115948</v>
      </c>
      <c r="T113" s="20">
        <v>-5.288245743500855</v>
      </c>
      <c r="U113" s="43">
        <v>-0.29710000000000003</v>
      </c>
      <c r="V113" s="43">
        <v>-0.04710000000000003</v>
      </c>
    </row>
    <row r="114" spans="2:22" ht="13.5">
      <c r="B114" s="23" t="s">
        <v>118</v>
      </c>
      <c r="C114" s="20">
        <v>41.844761122972336</v>
      </c>
      <c r="D114" s="20">
        <v>-5.461081381915742</v>
      </c>
      <c r="E114" s="20">
        <v>-8.637244550856824</v>
      </c>
      <c r="F114" s="43">
        <v>-0.1787</v>
      </c>
      <c r="K114" s="43">
        <v>0.0088</v>
      </c>
      <c r="L114" s="45">
        <f t="shared" si="3"/>
        <v>-0.1787</v>
      </c>
      <c r="Q114" s="23" t="s">
        <v>80</v>
      </c>
      <c r="R114" s="20">
        <v>36.87250414783849</v>
      </c>
      <c r="S114" s="20">
        <v>-3.062856845402501</v>
      </c>
      <c r="T114" s="20">
        <v>-8.699459245243812</v>
      </c>
      <c r="U114" s="43">
        <v>-0.2972</v>
      </c>
      <c r="V114" s="43">
        <v>-0.04720000000000002</v>
      </c>
    </row>
    <row r="115" spans="2:22" ht="13.5">
      <c r="B115" s="23" t="s">
        <v>119</v>
      </c>
      <c r="C115" s="20">
        <v>41.59954193067679</v>
      </c>
      <c r="D115" s="20">
        <v>-6.069183666399304</v>
      </c>
      <c r="E115" s="20">
        <v>-9.936532834428565</v>
      </c>
      <c r="F115" s="43">
        <v>-0.16720000000000002</v>
      </c>
      <c r="K115" s="43">
        <v>0.0203</v>
      </c>
      <c r="L115" s="45">
        <f t="shared" si="3"/>
        <v>-0.16720000000000002</v>
      </c>
      <c r="Q115" s="23" t="s">
        <v>77</v>
      </c>
      <c r="R115" s="20">
        <v>34.40485579661623</v>
      </c>
      <c r="S115" s="20">
        <v>-1.7665468630763186</v>
      </c>
      <c r="T115" s="20">
        <v>-8.863883858990004</v>
      </c>
      <c r="U115" s="43">
        <v>-0.2979</v>
      </c>
      <c r="V115" s="43">
        <v>-0.0479</v>
      </c>
    </row>
    <row r="116" spans="2:22" ht="13.5">
      <c r="B116" s="23" t="s">
        <v>120</v>
      </c>
      <c r="C116" s="20">
        <v>41.046270822349925</v>
      </c>
      <c r="D116" s="20">
        <v>-7.104965175154489</v>
      </c>
      <c r="E116" s="20">
        <v>-10.63522766106719</v>
      </c>
      <c r="F116" s="43">
        <v>-0.1653</v>
      </c>
      <c r="K116" s="43">
        <v>0.0222</v>
      </c>
      <c r="L116" s="45">
        <f t="shared" si="3"/>
        <v>-0.1653</v>
      </c>
      <c r="Q116" s="23" t="s">
        <v>83</v>
      </c>
      <c r="R116" s="20">
        <v>33.612446179389444</v>
      </c>
      <c r="S116" s="20">
        <v>-2.248174520382287</v>
      </c>
      <c r="T116" s="20">
        <v>-9.637728226592735</v>
      </c>
      <c r="U116" s="43">
        <v>-0.2982</v>
      </c>
      <c r="V116" s="43">
        <v>-0.04820000000000002</v>
      </c>
    </row>
    <row r="117" spans="2:22" ht="13.5">
      <c r="B117" s="23" t="s">
        <v>121</v>
      </c>
      <c r="C117" s="20">
        <v>40.65242548568997</v>
      </c>
      <c r="D117" s="20">
        <v>-7.999201660948858</v>
      </c>
      <c r="E117" s="20">
        <v>-11.865788783955587</v>
      </c>
      <c r="F117" s="43">
        <v>-0.162</v>
      </c>
      <c r="K117" s="43">
        <v>0.0255</v>
      </c>
      <c r="L117" s="45">
        <f t="shared" si="3"/>
        <v>-0.162</v>
      </c>
      <c r="Q117" s="23" t="s">
        <v>97</v>
      </c>
      <c r="R117" s="20">
        <v>30.083272933869612</v>
      </c>
      <c r="S117" s="20">
        <v>2.940723803436495</v>
      </c>
      <c r="T117" s="20">
        <v>-7.3656555638692325</v>
      </c>
      <c r="U117" s="43">
        <v>-0.29869999999999997</v>
      </c>
      <c r="V117" s="43">
        <v>-0.048699999999999966</v>
      </c>
    </row>
    <row r="118" spans="2:22" ht="13.5">
      <c r="B118" s="23" t="s">
        <v>122</v>
      </c>
      <c r="C118" s="20">
        <v>39.998996553560744</v>
      </c>
      <c r="D118" s="20">
        <v>-9.08228653878725</v>
      </c>
      <c r="E118" s="20">
        <v>-12.282859171785102</v>
      </c>
      <c r="F118" s="43">
        <v>-0.1605</v>
      </c>
      <c r="K118" s="43">
        <v>0.027</v>
      </c>
      <c r="L118" s="45">
        <f t="shared" si="3"/>
        <v>-0.1605</v>
      </c>
      <c r="Q118" s="23" t="s">
        <v>96</v>
      </c>
      <c r="R118" s="20">
        <v>32.60892919835781</v>
      </c>
      <c r="S118" s="20">
        <v>3.073181059334397</v>
      </c>
      <c r="T118" s="20">
        <v>-6.027109613910266</v>
      </c>
      <c r="U118" s="43">
        <v>-0.29910000000000003</v>
      </c>
      <c r="V118" s="43">
        <v>-0.04910000000000003</v>
      </c>
    </row>
    <row r="119" spans="2:22" ht="13.5">
      <c r="B119" s="23" t="s">
        <v>123</v>
      </c>
      <c r="C119" s="20">
        <v>38.284436397221484</v>
      </c>
      <c r="D119" s="20">
        <v>-9.661424994149586</v>
      </c>
      <c r="E119" s="20">
        <v>-12.941891515893026</v>
      </c>
      <c r="F119" s="43">
        <v>-0.2447</v>
      </c>
      <c r="K119" s="43">
        <v>-0.0572</v>
      </c>
      <c r="L119" s="45">
        <f t="shared" si="3"/>
        <v>-0.2447</v>
      </c>
      <c r="Q119" s="23" t="s">
        <v>73</v>
      </c>
      <c r="R119" s="20">
        <v>31.93741838355395</v>
      </c>
      <c r="S119" s="20">
        <v>-0.4698212447773959</v>
      </c>
      <c r="T119" s="20">
        <v>-9.029499610776412</v>
      </c>
      <c r="U119" s="43">
        <v>-0.2998</v>
      </c>
      <c r="V119" s="43">
        <v>-0.04980000000000001</v>
      </c>
    </row>
    <row r="120" spans="2:22" ht="13.5">
      <c r="B120" s="23" t="s">
        <v>124</v>
      </c>
      <c r="C120" s="20">
        <v>38.49609996421721</v>
      </c>
      <c r="D120" s="20">
        <v>-10.661954503177965</v>
      </c>
      <c r="E120" s="20">
        <v>-13.395414541067122</v>
      </c>
      <c r="F120" s="43">
        <v>-0.2426</v>
      </c>
      <c r="K120" s="43">
        <v>-0.0551</v>
      </c>
      <c r="L120" s="45">
        <f t="shared" si="3"/>
        <v>-0.2426</v>
      </c>
      <c r="Q120" s="23" t="s">
        <v>78</v>
      </c>
      <c r="R120" s="20">
        <v>35.59422412062004</v>
      </c>
      <c r="S120" s="20">
        <v>-1.0424884218446784</v>
      </c>
      <c r="T120" s="20">
        <v>-7.704912341208161</v>
      </c>
      <c r="U120" s="43">
        <v>-0.30010000000000003</v>
      </c>
      <c r="V120" s="43">
        <v>-0.05010000000000003</v>
      </c>
    </row>
    <row r="121" spans="2:22" ht="13.5">
      <c r="B121" s="23" t="s">
        <v>125</v>
      </c>
      <c r="C121" s="20">
        <v>37.43268978249742</v>
      </c>
      <c r="D121" s="20">
        <v>-10.31476844421605</v>
      </c>
      <c r="E121" s="20">
        <v>-13.378035220103396</v>
      </c>
      <c r="F121" s="43">
        <v>-0.2322</v>
      </c>
      <c r="K121" s="43">
        <v>-0.0447</v>
      </c>
      <c r="L121" s="45">
        <f t="shared" si="3"/>
        <v>-0.2322</v>
      </c>
      <c r="Q121" s="23" t="s">
        <v>74</v>
      </c>
      <c r="R121" s="20">
        <v>32.73011698171636</v>
      </c>
      <c r="S121" s="20">
        <v>0.012606339139824374</v>
      </c>
      <c r="T121" s="20">
        <v>-8.255902503027727</v>
      </c>
      <c r="U121" s="43">
        <v>-0.3004</v>
      </c>
      <c r="V121" s="43">
        <v>-0.0504</v>
      </c>
    </row>
    <row r="122" spans="2:22" ht="13.5">
      <c r="B122" s="23" t="s">
        <v>126</v>
      </c>
      <c r="C122" s="20">
        <v>25.754033032955288</v>
      </c>
      <c r="D122" s="20">
        <v>3.6485962097730567</v>
      </c>
      <c r="E122" s="20">
        <v>-8.403434490297023</v>
      </c>
      <c r="F122" s="43">
        <v>-0.27090000000000003</v>
      </c>
      <c r="G122" s="43">
        <v>-0.02090000000000003</v>
      </c>
      <c r="K122" s="43">
        <v>-0.0834</v>
      </c>
      <c r="L122" s="45">
        <f t="shared" si="3"/>
        <v>-0.27090000000000003</v>
      </c>
      <c r="M122" s="46">
        <f>-(-0.25-L122)</f>
        <v>-0.02090000000000003</v>
      </c>
      <c r="Q122" s="23" t="s">
        <v>76</v>
      </c>
      <c r="R122" s="20">
        <v>34.757343177850714</v>
      </c>
      <c r="S122" s="20">
        <v>-0.15260052137603117</v>
      </c>
      <c r="T122" s="20">
        <v>-7.4015887827544695</v>
      </c>
      <c r="U122" s="43">
        <v>-0.3022</v>
      </c>
      <c r="V122" s="43">
        <v>-0.052200000000000024</v>
      </c>
    </row>
    <row r="123" spans="2:22" ht="13.5">
      <c r="B123" s="23" t="s">
        <v>127</v>
      </c>
      <c r="C123" s="20">
        <v>25.35465623994606</v>
      </c>
      <c r="D123" s="20">
        <v>2.9044431755956452</v>
      </c>
      <c r="E123" s="20">
        <v>-8.818529405746759</v>
      </c>
      <c r="F123" s="43">
        <v>-0.2623</v>
      </c>
      <c r="G123" s="43">
        <v>-0.012299999999999978</v>
      </c>
      <c r="K123" s="43">
        <v>-0.0748</v>
      </c>
      <c r="L123" s="45">
        <f t="shared" si="3"/>
        <v>-0.2623</v>
      </c>
      <c r="M123" s="46">
        <f>-(-0.25-L123)</f>
        <v>-0.012299999999999978</v>
      </c>
      <c r="Q123" s="23" t="s">
        <v>75</v>
      </c>
      <c r="R123" s="20">
        <v>33.52383246990179</v>
      </c>
      <c r="S123" s="20">
        <v>0.4956672754628574</v>
      </c>
      <c r="T123" s="20">
        <v>-7.484442639628938</v>
      </c>
      <c r="U123" s="43">
        <v>-0.3032</v>
      </c>
      <c r="V123" s="43">
        <v>-0.053200000000000025</v>
      </c>
    </row>
    <row r="124" spans="2:22" ht="13.5">
      <c r="B124" s="23" t="s">
        <v>128</v>
      </c>
      <c r="C124" s="20">
        <v>26.473126987417334</v>
      </c>
      <c r="D124" s="20">
        <v>2.8847385581414784</v>
      </c>
      <c r="E124" s="20">
        <v>-8.663550004215399</v>
      </c>
      <c r="F124" s="43">
        <v>-0.2691</v>
      </c>
      <c r="G124" s="43">
        <v>-0.019100000000000006</v>
      </c>
      <c r="K124" s="43">
        <v>-0.0816</v>
      </c>
      <c r="L124" s="45">
        <f t="shared" si="3"/>
        <v>-0.2691</v>
      </c>
      <c r="M124" s="46">
        <f>-(-0.25-L124)</f>
        <v>-0.019100000000000006</v>
      </c>
      <c r="Q124" s="23" t="s">
        <v>101</v>
      </c>
      <c r="R124" s="20">
        <v>28.025426815814853</v>
      </c>
      <c r="S124" s="20">
        <v>4.477869185719735</v>
      </c>
      <c r="T124" s="20">
        <v>-6.97077415659702</v>
      </c>
      <c r="U124" s="43">
        <v>-0.3035</v>
      </c>
      <c r="V124" s="43">
        <v>-0.05349999999999999</v>
      </c>
    </row>
    <row r="125" spans="2:22" ht="13.5">
      <c r="B125" s="23" t="s">
        <v>129</v>
      </c>
      <c r="C125" s="20">
        <v>25.622152050553076</v>
      </c>
      <c r="D125" s="20">
        <v>2.234439257163123</v>
      </c>
      <c r="E125" s="20">
        <v>-9.105741681525082</v>
      </c>
      <c r="F125" s="43">
        <v>-0.26339999999999997</v>
      </c>
      <c r="G125" s="43">
        <v>-0.013399999999999967</v>
      </c>
      <c r="K125" s="43">
        <v>-0.0759</v>
      </c>
      <c r="L125" s="45">
        <f t="shared" si="3"/>
        <v>-0.26339999999999997</v>
      </c>
      <c r="M125" s="46">
        <f>-(-0.25-L125)</f>
        <v>-0.013399999999999967</v>
      </c>
      <c r="Q125" s="23" t="s">
        <v>100</v>
      </c>
      <c r="R125" s="20">
        <v>29.93251206411281</v>
      </c>
      <c r="S125" s="20">
        <v>4.571993267151151</v>
      </c>
      <c r="T125" s="20">
        <v>-5.966775218634428</v>
      </c>
      <c r="U125" s="43">
        <v>-0.3053</v>
      </c>
      <c r="V125" s="43">
        <v>-0.055300000000000016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V46:V125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8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0.065</v>
      </c>
      <c r="C1">
        <f>MAX(GaussDistr_1)-1</f>
        <v>20</v>
      </c>
      <c r="F1" t="s">
        <v>17</v>
      </c>
      <c r="G1">
        <v>79</v>
      </c>
    </row>
    <row r="2" spans="2:3" ht="12.75">
      <c r="B2">
        <v>-0.065</v>
      </c>
      <c r="C2">
        <f>MAX(GaussDistr_1)-1</f>
        <v>20</v>
      </c>
    </row>
    <row r="3" spans="1:16" ht="12.75">
      <c r="A3" t="str">
        <f>"-3s"</f>
        <v>-3s</v>
      </c>
      <c r="B3">
        <v>-0.2421337384101407</v>
      </c>
      <c r="C3" t="e">
        <f aca="true" t="shared" si="0" ref="C3:C33">NORMDIST(B3,AveDev3D_0,StandardDev3D_0,FALSE)*NumPoints_7*I3</f>
        <v>#REF!</v>
      </c>
      <c r="D3">
        <v>0</v>
      </c>
      <c r="F3" t="s">
        <v>14</v>
      </c>
      <c r="G3">
        <v>15</v>
      </c>
      <c r="I3">
        <f>B5-B4</f>
        <v>0.013086131083882846</v>
      </c>
      <c r="N3">
        <v>0.065</v>
      </c>
      <c r="O3">
        <v>-0.065</v>
      </c>
      <c r="P3">
        <v>-0.04584177215189873</v>
      </c>
    </row>
    <row r="4" spans="1:16" ht="12.75">
      <c r="B4">
        <v>-0.2290476073262579</v>
      </c>
      <c r="C4" t="e">
        <f t="shared" si="0"/>
        <v>#REF!</v>
      </c>
      <c r="D4">
        <v>0</v>
      </c>
      <c r="F4" t="s">
        <v>15</v>
      </c>
      <c r="G4">
        <v>5</v>
      </c>
      <c r="I4">
        <f>I3</f>
        <v>0.013086131083882846</v>
      </c>
      <c r="N4">
        <v>0.065</v>
      </c>
      <c r="O4">
        <v>-0.065</v>
      </c>
      <c r="P4">
        <v>-0.04584177215189873</v>
      </c>
    </row>
    <row r="5" spans="1:16" ht="12.75">
      <c r="B5">
        <v>-0.21596147624237505</v>
      </c>
      <c r="C5" t="e">
        <f t="shared" si="0"/>
        <v>#REF!</v>
      </c>
      <c r="D5">
        <v>0</v>
      </c>
      <c r="I5">
        <f>I4</f>
        <v>0.013086131083882846</v>
      </c>
      <c r="N5">
        <v>0.065</v>
      </c>
      <c r="O5">
        <v>-0.065</v>
      </c>
      <c r="P5">
        <v>-0.04584177215189873</v>
      </c>
    </row>
    <row r="6" spans="1:16" ht="12.75">
      <c r="B6">
        <v>-0.20287534515849226</v>
      </c>
      <c r="C6" t="e">
        <f t="shared" si="0"/>
        <v>#REF!</v>
      </c>
      <c r="D6">
        <v>0</v>
      </c>
      <c r="I6">
        <f aca="true" t="shared" si="1" ref="I6:I33">I5</f>
        <v>0.013086131083882846</v>
      </c>
      <c r="N6">
        <v>0.065</v>
      </c>
      <c r="O6">
        <v>-0.065</v>
      </c>
      <c r="P6">
        <v>-0.04584177215189873</v>
      </c>
    </row>
    <row r="7" spans="1:16" ht="12.75">
      <c r="B7">
        <v>-0.18978921407460947</v>
      </c>
      <c r="C7" t="e">
        <f t="shared" si="0"/>
        <v>#REF!</v>
      </c>
      <c r="D7">
        <v>0</v>
      </c>
      <c r="I7">
        <f t="shared" si="1"/>
        <v>0.013086131083882846</v>
      </c>
      <c r="N7">
        <v>0.065</v>
      </c>
      <c r="O7">
        <v>-0.065</v>
      </c>
      <c r="P7">
        <v>-0.04584177215189873</v>
      </c>
    </row>
    <row r="8" spans="1:16" ht="12.75">
      <c r="A8" t="str">
        <f>"-2s"</f>
        <v>-2s</v>
      </c>
      <c r="B8">
        <v>-0.17670308299072668</v>
      </c>
      <c r="C8" t="e">
        <f t="shared" si="0"/>
        <v>#REF!</v>
      </c>
      <c r="D8">
        <v>0</v>
      </c>
      <c r="I8">
        <f t="shared" si="1"/>
        <v>0.013086131083882846</v>
      </c>
      <c r="N8">
        <v>0.065</v>
      </c>
      <c r="O8">
        <v>-0.065</v>
      </c>
      <c r="P8">
        <v>-0.04584177215189873</v>
      </c>
    </row>
    <row r="9" spans="1:16" ht="12.75">
      <c r="B9">
        <v>-0.1636169519068439</v>
      </c>
      <c r="C9" t="e">
        <f t="shared" si="0"/>
        <v>#REF!</v>
      </c>
      <c r="D9">
        <v>0</v>
      </c>
      <c r="I9">
        <f t="shared" si="1"/>
        <v>0.013086131083882846</v>
      </c>
      <c r="N9">
        <v>0.065</v>
      </c>
      <c r="O9">
        <v>-0.065</v>
      </c>
      <c r="P9">
        <v>-0.04584177215189873</v>
      </c>
    </row>
    <row r="10" spans="1:16" ht="12.75">
      <c r="B10">
        <v>-0.1505308208229611</v>
      </c>
      <c r="C10" t="e">
        <f t="shared" si="0"/>
        <v>#REF!</v>
      </c>
      <c r="D10">
        <v>0</v>
      </c>
      <c r="I10">
        <f t="shared" si="1"/>
        <v>0.013086131083882846</v>
      </c>
      <c r="N10">
        <v>0.065</v>
      </c>
      <c r="O10">
        <v>-0.065</v>
      </c>
      <c r="P10">
        <v>-0.04584177215189873</v>
      </c>
    </row>
    <row r="11" spans="1:16" ht="12.75">
      <c r="B11">
        <v>-0.1374446897390783</v>
      </c>
      <c r="C11" t="e">
        <f t="shared" si="0"/>
        <v>#REF!</v>
      </c>
      <c r="D11">
        <v>0</v>
      </c>
      <c r="I11">
        <f t="shared" si="1"/>
        <v>0.013086131083882846</v>
      </c>
      <c r="N11">
        <v>0.065</v>
      </c>
      <c r="O11">
        <v>-0.065</v>
      </c>
      <c r="P11">
        <v>-0.04584177215189873</v>
      </c>
    </row>
    <row r="12" spans="1:16" ht="12.75">
      <c r="B12">
        <v>-0.1243585586551955</v>
      </c>
      <c r="C12" t="e">
        <f t="shared" si="0"/>
        <v>#REF!</v>
      </c>
      <c r="D12">
        <v>8</v>
      </c>
      <c r="I12">
        <f t="shared" si="1"/>
        <v>0.013086131083882846</v>
      </c>
      <c r="N12">
        <v>0.065</v>
      </c>
      <c r="O12">
        <v>-0.065</v>
      </c>
      <c r="P12">
        <v>-0.04584177215189873</v>
      </c>
    </row>
    <row r="13" spans="1:16" ht="12.75">
      <c r="B13">
        <v>-0.11127242757131271</v>
      </c>
      <c r="C13" t="e">
        <f t="shared" si="0"/>
        <v>#REF!</v>
      </c>
      <c r="D13">
        <v>21</v>
      </c>
      <c r="I13">
        <f t="shared" si="1"/>
        <v>0.013086131083882846</v>
      </c>
      <c r="N13">
        <v>0.065</v>
      </c>
      <c r="O13">
        <v>-0.065</v>
      </c>
      <c r="P13">
        <v>-0.04584177215189873</v>
      </c>
    </row>
    <row r="14" spans="1:16" ht="12.75">
      <c r="B14">
        <v>-0.09818629648742991</v>
      </c>
      <c r="C14" t="e">
        <f t="shared" si="0"/>
        <v>#REF!</v>
      </c>
      <c r="D14">
        <v>0</v>
      </c>
      <c r="I14">
        <f t="shared" si="1"/>
        <v>0.013086131083882846</v>
      </c>
      <c r="N14">
        <v>0.065</v>
      </c>
      <c r="O14">
        <v>-0.065</v>
      </c>
      <c r="P14">
        <v>-0.04584177215189873</v>
      </c>
    </row>
    <row r="15" spans="1:16" ht="12.75">
      <c r="B15">
        <v>-0.08510016540354712</v>
      </c>
      <c r="C15" t="e">
        <f t="shared" si="0"/>
        <v>#REF!</v>
      </c>
      <c r="D15">
        <v>4</v>
      </c>
      <c r="I15">
        <f t="shared" si="1"/>
        <v>0.013086131083882846</v>
      </c>
      <c r="N15">
        <v>0.065</v>
      </c>
      <c r="O15">
        <v>-0.065</v>
      </c>
      <c r="P15">
        <v>-0.04584177215189873</v>
      </c>
    </row>
    <row r="16" spans="1:16" ht="12.75">
      <c r="B16">
        <v>-0.07201403431966433</v>
      </c>
      <c r="C16" t="e">
        <f t="shared" si="0"/>
        <v>#REF!</v>
      </c>
      <c r="D16">
        <v>4</v>
      </c>
      <c r="I16">
        <f t="shared" si="1"/>
        <v>0.013086131083882846</v>
      </c>
      <c r="N16">
        <v>0.065</v>
      </c>
      <c r="O16">
        <v>-0.065</v>
      </c>
      <c r="P16">
        <v>-0.04584177215189873</v>
      </c>
    </row>
    <row r="17" spans="1:16" ht="12.75">
      <c r="B17">
        <v>-0.05892790323578153</v>
      </c>
      <c r="C17" t="e">
        <f t="shared" si="0"/>
        <v>#REF!</v>
      </c>
      <c r="D17">
        <v>2</v>
      </c>
      <c r="I17">
        <f t="shared" si="1"/>
        <v>0.013086131083882846</v>
      </c>
      <c r="N17">
        <v>0.065</v>
      </c>
      <c r="O17">
        <v>-0.065</v>
      </c>
      <c r="P17">
        <v>-0.04584177215189873</v>
      </c>
    </row>
    <row r="18" spans="1:16" ht="12.75">
      <c r="A18" t="str">
        <f>"0"</f>
        <v>0</v>
      </c>
      <c r="B18">
        <v>-0.04584177215189873</v>
      </c>
      <c r="C18" t="e">
        <f t="shared" si="0"/>
        <v>#REF!</v>
      </c>
      <c r="D18">
        <v>19</v>
      </c>
      <c r="I18">
        <f t="shared" si="1"/>
        <v>0.013086131083882846</v>
      </c>
      <c r="N18">
        <v>0.065</v>
      </c>
      <c r="O18">
        <v>-0.065</v>
      </c>
      <c r="P18">
        <v>-0.04584177215189873</v>
      </c>
    </row>
    <row r="19" spans="1:16" ht="12.75">
      <c r="B19">
        <v>-0.032755641068015935</v>
      </c>
      <c r="C19" t="e">
        <f t="shared" si="0"/>
        <v>#REF!</v>
      </c>
      <c r="D19">
        <v>4</v>
      </c>
      <c r="I19">
        <f t="shared" si="1"/>
        <v>0.013086131083882846</v>
      </c>
      <c r="N19">
        <v>0.065</v>
      </c>
      <c r="O19">
        <v>-0.065</v>
      </c>
      <c r="P19">
        <v>-0.04584177215189873</v>
      </c>
    </row>
    <row r="20" spans="1:16" ht="12.75">
      <c r="B20">
        <v>-0.01966950998413314</v>
      </c>
      <c r="C20" t="e">
        <f t="shared" si="0"/>
        <v>#REF!</v>
      </c>
      <c r="D20">
        <v>0</v>
      </c>
      <c r="I20">
        <f t="shared" si="1"/>
        <v>0.013086131083882846</v>
      </c>
      <c r="N20">
        <v>0.065</v>
      </c>
      <c r="O20">
        <v>-0.065</v>
      </c>
      <c r="P20">
        <v>-0.04584177215189873</v>
      </c>
    </row>
    <row r="21" spans="1:16" ht="12.75">
      <c r="B21">
        <v>-0.006583378900250347</v>
      </c>
      <c r="C21" t="e">
        <f t="shared" si="0"/>
        <v>#REF!</v>
      </c>
      <c r="D21">
        <v>1</v>
      </c>
      <c r="I21">
        <f t="shared" si="1"/>
        <v>0.013086131083882846</v>
      </c>
      <c r="N21">
        <v>0.065</v>
      </c>
      <c r="O21">
        <v>-0.065</v>
      </c>
      <c r="P21">
        <v>-0.04584177215189873</v>
      </c>
    </row>
    <row r="22" spans="1:16" ht="12.75">
      <c r="B22">
        <v>0.00650275218363245</v>
      </c>
      <c r="C22" t="e">
        <f t="shared" si="0"/>
        <v>#REF!</v>
      </c>
      <c r="D22">
        <v>2</v>
      </c>
      <c r="I22">
        <f t="shared" si="1"/>
        <v>0.013086131083882846</v>
      </c>
      <c r="N22">
        <v>0.065</v>
      </c>
      <c r="O22">
        <v>-0.065</v>
      </c>
      <c r="P22">
        <v>-0.04584177215189873</v>
      </c>
    </row>
    <row r="23" spans="1:16" ht="12.75">
      <c r="B23">
        <v>0.019588883267515247</v>
      </c>
      <c r="C23" t="e">
        <f t="shared" si="0"/>
        <v>#REF!</v>
      </c>
      <c r="D23">
        <v>4</v>
      </c>
      <c r="I23">
        <f t="shared" si="1"/>
        <v>0.013086131083882846</v>
      </c>
      <c r="N23">
        <v>0.065</v>
      </c>
      <c r="O23">
        <v>-0.065</v>
      </c>
      <c r="P23">
        <v>-0.04584177215189873</v>
      </c>
    </row>
    <row r="24" spans="1:16" ht="12.75">
      <c r="B24">
        <v>0.03267501435139804</v>
      </c>
      <c r="C24" t="e">
        <f t="shared" si="0"/>
        <v>#REF!</v>
      </c>
      <c r="D24">
        <v>0</v>
      </c>
      <c r="I24">
        <f t="shared" si="1"/>
        <v>0.013086131083882846</v>
      </c>
      <c r="N24">
        <v>0.065</v>
      </c>
      <c r="O24">
        <v>-0.065</v>
      </c>
      <c r="P24">
        <v>-0.04584177215189873</v>
      </c>
    </row>
    <row r="25" spans="1:16" ht="12.75">
      <c r="B25">
        <v>0.04576114543528084</v>
      </c>
      <c r="C25" t="e">
        <f t="shared" si="0"/>
        <v>#REF!</v>
      </c>
      <c r="D25">
        <v>0</v>
      </c>
      <c r="I25">
        <f t="shared" si="1"/>
        <v>0.013086131083882846</v>
      </c>
      <c r="N25">
        <v>0.065</v>
      </c>
      <c r="O25">
        <v>-0.065</v>
      </c>
      <c r="P25">
        <v>-0.04584177215189873</v>
      </c>
    </row>
    <row r="26" spans="1:16" ht="12.75">
      <c r="B26">
        <v>0.05884727651916363</v>
      </c>
      <c r="C26" t="e">
        <f t="shared" si="0"/>
        <v>#REF!</v>
      </c>
      <c r="D26">
        <v>0</v>
      </c>
      <c r="I26">
        <f t="shared" si="1"/>
        <v>0.013086131083882846</v>
      </c>
      <c r="N26">
        <v>0.065</v>
      </c>
      <c r="O26">
        <v>-0.065</v>
      </c>
      <c r="P26">
        <v>-0.04584177215189873</v>
      </c>
    </row>
    <row r="27" spans="1:16" ht="12.75">
      <c r="B27">
        <v>0.07193340760304642</v>
      </c>
      <c r="C27" t="e">
        <f t="shared" si="0"/>
        <v>#REF!</v>
      </c>
      <c r="D27">
        <v>1</v>
      </c>
      <c r="I27">
        <f t="shared" si="1"/>
        <v>0.013086131083882846</v>
      </c>
      <c r="N27">
        <v>0.065</v>
      </c>
      <c r="O27">
        <v>-0.065</v>
      </c>
      <c r="P27">
        <v>-0.04584177215189873</v>
      </c>
    </row>
    <row r="28" spans="1:16" ht="12.75">
      <c r="A28" t="str">
        <f>"2s"</f>
        <v>2s</v>
      </c>
      <c r="B28">
        <v>0.08501953868692923</v>
      </c>
      <c r="C28" t="e">
        <f t="shared" si="0"/>
        <v>#REF!</v>
      </c>
      <c r="D28">
        <v>9</v>
      </c>
      <c r="I28">
        <f t="shared" si="1"/>
        <v>0.013086131083882846</v>
      </c>
      <c r="N28">
        <v>0.065</v>
      </c>
      <c r="O28">
        <v>-0.065</v>
      </c>
      <c r="P28">
        <v>-0.04584177215189873</v>
      </c>
    </row>
    <row r="29" spans="1:16" ht="12.75">
      <c r="B29">
        <v>0.09810566977081202</v>
      </c>
      <c r="C29" t="e">
        <f t="shared" si="0"/>
        <v>#REF!</v>
      </c>
      <c r="D29">
        <v>0</v>
      </c>
      <c r="I29">
        <f t="shared" si="1"/>
        <v>0.013086131083882846</v>
      </c>
      <c r="N29">
        <v>0.065</v>
      </c>
      <c r="O29">
        <v>-0.065</v>
      </c>
      <c r="P29">
        <v>-0.04584177215189873</v>
      </c>
    </row>
    <row r="30" spans="1:16" ht="12.75">
      <c r="B30">
        <v>0.11119180085469481</v>
      </c>
      <c r="C30" t="e">
        <f t="shared" si="0"/>
        <v>#REF!</v>
      </c>
      <c r="D30">
        <v>0</v>
      </c>
      <c r="I30">
        <f t="shared" si="1"/>
        <v>0.013086131083882846</v>
      </c>
      <c r="N30">
        <v>0.065</v>
      </c>
      <c r="O30">
        <v>-0.065</v>
      </c>
      <c r="P30">
        <v>-0.04584177215189873</v>
      </c>
    </row>
    <row r="31" spans="1:16" ht="12.75">
      <c r="B31">
        <v>0.1242779319385776</v>
      </c>
      <c r="C31" t="e">
        <f t="shared" si="0"/>
        <v>#REF!</v>
      </c>
      <c r="D31">
        <v>0</v>
      </c>
      <c r="I31">
        <f t="shared" si="1"/>
        <v>0.013086131083882846</v>
      </c>
      <c r="N31">
        <v>0.065</v>
      </c>
      <c r="O31">
        <v>-0.065</v>
      </c>
      <c r="P31">
        <v>-0.04584177215189873</v>
      </c>
    </row>
    <row r="32" spans="1:16" ht="12.75">
      <c r="B32">
        <v>0.1373640630224604</v>
      </c>
      <c r="C32" t="e">
        <f t="shared" si="0"/>
        <v>#REF!</v>
      </c>
      <c r="D32">
        <v>0</v>
      </c>
      <c r="I32">
        <f t="shared" si="1"/>
        <v>0.013086131083882846</v>
      </c>
      <c r="N32">
        <v>0.065</v>
      </c>
      <c r="O32">
        <v>-0.065</v>
      </c>
      <c r="P32">
        <v>-0.04584177215189873</v>
      </c>
    </row>
    <row r="33" spans="1:16" ht="12.75">
      <c r="A33" t="str">
        <f>"3s"</f>
        <v>3s</v>
      </c>
      <c r="B33">
        <v>0.1504501941063432</v>
      </c>
      <c r="C33" t="e">
        <f t="shared" si="0"/>
        <v>#REF!</v>
      </c>
      <c r="D33">
        <v>0</v>
      </c>
      <c r="I33">
        <f t="shared" si="1"/>
        <v>0.013086131083882846</v>
      </c>
      <c r="N33">
        <v>0.065</v>
      </c>
      <c r="O33">
        <v>-0.065</v>
      </c>
      <c r="P33">
        <v>-0.04584177215189873</v>
      </c>
    </row>
    <row r="34" spans="14:16" ht="12.75">
      <c r="N34">
        <v>0.065</v>
      </c>
      <c r="O34">
        <v>-0.065</v>
      </c>
      <c r="P34">
        <v>-0.04584177215189873</v>
      </c>
    </row>
    <row r="35" spans="14:16" ht="12.75">
      <c r="N35">
        <v>0.065</v>
      </c>
      <c r="O35">
        <v>-0.065</v>
      </c>
      <c r="P35">
        <v>-0.04584177215189873</v>
      </c>
    </row>
    <row r="36" spans="14:16" ht="12.75">
      <c r="N36">
        <v>0.065</v>
      </c>
      <c r="O36">
        <v>-0.065</v>
      </c>
      <c r="P36">
        <v>-0.04584177215189873</v>
      </c>
    </row>
    <row r="37" spans="14:16" ht="12.75">
      <c r="N37">
        <v>0.065</v>
      </c>
      <c r="O37">
        <v>-0.065</v>
      </c>
      <c r="P37">
        <v>-0.04584177215189873</v>
      </c>
    </row>
    <row r="38" spans="14:16" ht="12.75">
      <c r="N38">
        <v>0.065</v>
      </c>
      <c r="O38">
        <v>-0.065</v>
      </c>
      <c r="P38">
        <v>-0.04584177215189873</v>
      </c>
    </row>
    <row r="39" spans="14:16" ht="12.75">
      <c r="N39">
        <v>0.065</v>
      </c>
      <c r="O39">
        <v>-0.065</v>
      </c>
      <c r="P39">
        <v>-0.04584177215189873</v>
      </c>
    </row>
    <row r="40" spans="14:16" ht="12.75">
      <c r="N40">
        <v>0.065</v>
      </c>
      <c r="O40">
        <v>-0.065</v>
      </c>
      <c r="P40">
        <v>-0.04584177215189873</v>
      </c>
    </row>
    <row r="41" spans="14:16" ht="12.75">
      <c r="N41">
        <v>0.065</v>
      </c>
      <c r="O41">
        <v>-0.065</v>
      </c>
      <c r="P41">
        <v>-0.04584177215189873</v>
      </c>
    </row>
    <row r="42" spans="14:16" ht="12.75">
      <c r="N42">
        <v>0.065</v>
      </c>
      <c r="O42">
        <v>-0.065</v>
      </c>
      <c r="P42">
        <v>-0.04584177215189873</v>
      </c>
    </row>
    <row r="43" spans="14:16" ht="12.75">
      <c r="N43">
        <v>0.065</v>
      </c>
      <c r="O43">
        <v>-0.065</v>
      </c>
      <c r="P43">
        <v>-0.04584177215189873</v>
      </c>
    </row>
    <row r="44" spans="14:16" ht="12.75">
      <c r="N44">
        <v>0.065</v>
      </c>
      <c r="O44">
        <v>-0.065</v>
      </c>
      <c r="P44">
        <v>-0.04584177215189873</v>
      </c>
    </row>
    <row r="45" spans="14:16" ht="12.75">
      <c r="N45">
        <v>0.065</v>
      </c>
      <c r="O45">
        <v>-0.065</v>
      </c>
      <c r="P45">
        <v>-0.04584177215189873</v>
      </c>
    </row>
    <row r="46" spans="14:16" ht="12.75">
      <c r="N46">
        <v>0.065</v>
      </c>
      <c r="O46">
        <v>-0.065</v>
      </c>
      <c r="P46">
        <v>-0.04584177215189873</v>
      </c>
    </row>
    <row r="47" spans="14:16" ht="12.75">
      <c r="N47">
        <v>0.065</v>
      </c>
      <c r="O47">
        <v>-0.065</v>
      </c>
      <c r="P47">
        <v>-0.04584177215189873</v>
      </c>
    </row>
    <row r="48" spans="14:16" ht="12.75">
      <c r="N48">
        <v>0.065</v>
      </c>
      <c r="O48">
        <v>-0.065</v>
      </c>
      <c r="P48">
        <v>-0.04584177215189873</v>
      </c>
    </row>
    <row r="49" spans="14:16" ht="12.75">
      <c r="N49">
        <v>0.065</v>
      </c>
      <c r="O49">
        <v>-0.065</v>
      </c>
      <c r="P49">
        <v>-0.04584177215189873</v>
      </c>
    </row>
    <row r="50" spans="14:16" ht="12.75">
      <c r="N50">
        <v>0.065</v>
      </c>
      <c r="O50">
        <v>-0.065</v>
      </c>
      <c r="P50">
        <v>-0.04584177215189873</v>
      </c>
    </row>
    <row r="51" spans="14:16" ht="12.75">
      <c r="N51">
        <v>0.065</v>
      </c>
      <c r="O51">
        <v>-0.065</v>
      </c>
      <c r="P51">
        <v>-0.04584177215189873</v>
      </c>
    </row>
    <row r="52" spans="14:16" ht="12.75">
      <c r="N52">
        <v>0.065</v>
      </c>
      <c r="O52">
        <v>-0.065</v>
      </c>
      <c r="P52">
        <v>-0.04584177215189873</v>
      </c>
    </row>
    <row r="53" spans="14:16" ht="12.75">
      <c r="N53">
        <v>0.065</v>
      </c>
      <c r="O53">
        <v>-0.065</v>
      </c>
      <c r="P53">
        <v>-0.04584177215189873</v>
      </c>
    </row>
    <row r="54" spans="14:16" ht="12.75">
      <c r="N54">
        <v>0.065</v>
      </c>
      <c r="O54">
        <v>-0.065</v>
      </c>
      <c r="P54">
        <v>-0.04584177215189873</v>
      </c>
    </row>
    <row r="55" spans="14:16" ht="12.75">
      <c r="N55">
        <v>0.065</v>
      </c>
      <c r="O55">
        <v>-0.065</v>
      </c>
      <c r="P55">
        <v>-0.04584177215189873</v>
      </c>
    </row>
    <row r="56" spans="14:16" ht="12.75">
      <c r="N56">
        <v>0.065</v>
      </c>
      <c r="O56">
        <v>-0.065</v>
      </c>
      <c r="P56">
        <v>-0.04584177215189873</v>
      </c>
    </row>
    <row r="57" spans="14:16" ht="12.75">
      <c r="N57">
        <v>0.065</v>
      </c>
      <c r="O57">
        <v>-0.065</v>
      </c>
      <c r="P57">
        <v>-0.04584177215189873</v>
      </c>
    </row>
    <row r="58" spans="14:16" ht="12.75">
      <c r="N58">
        <v>0.065</v>
      </c>
      <c r="O58">
        <v>-0.065</v>
      </c>
      <c r="P58">
        <v>-0.04584177215189873</v>
      </c>
    </row>
    <row r="59" spans="14:16" ht="12.75">
      <c r="N59">
        <v>0.065</v>
      </c>
      <c r="O59">
        <v>-0.065</v>
      </c>
      <c r="P59">
        <v>-0.04584177215189873</v>
      </c>
    </row>
    <row r="60" spans="14:16" ht="12.75">
      <c r="N60">
        <v>0.065</v>
      </c>
      <c r="O60">
        <v>-0.065</v>
      </c>
      <c r="P60">
        <v>-0.04584177215189873</v>
      </c>
    </row>
    <row r="61" spans="14:16" ht="12.75">
      <c r="N61">
        <v>0.065</v>
      </c>
      <c r="O61">
        <v>-0.065</v>
      </c>
      <c r="P61">
        <v>-0.04584177215189873</v>
      </c>
    </row>
    <row r="62" spans="14:16" ht="12.75">
      <c r="N62">
        <v>0.065</v>
      </c>
      <c r="O62">
        <v>-0.065</v>
      </c>
      <c r="P62">
        <v>-0.04584177215189873</v>
      </c>
    </row>
    <row r="63" spans="14:16" ht="12.75">
      <c r="N63">
        <v>0.065</v>
      </c>
      <c r="O63">
        <v>-0.065</v>
      </c>
      <c r="P63">
        <v>-0.04584177215189873</v>
      </c>
    </row>
    <row r="64" spans="14:16" ht="12.75">
      <c r="N64">
        <v>0.065</v>
      </c>
      <c r="O64">
        <v>-0.065</v>
      </c>
      <c r="P64">
        <v>-0.04584177215189873</v>
      </c>
    </row>
    <row r="65" spans="14:16" ht="12.75">
      <c r="N65">
        <v>0.065</v>
      </c>
      <c r="O65">
        <v>-0.065</v>
      </c>
      <c r="P65">
        <v>-0.04584177215189873</v>
      </c>
    </row>
    <row r="66" spans="14:16" ht="12.75">
      <c r="N66">
        <v>0.065</v>
      </c>
      <c r="O66">
        <v>-0.065</v>
      </c>
      <c r="P66">
        <v>-0.04584177215189873</v>
      </c>
    </row>
    <row r="67" spans="14:16" ht="12.75">
      <c r="N67">
        <v>0.065</v>
      </c>
      <c r="O67">
        <v>-0.065</v>
      </c>
      <c r="P67">
        <v>-0.04584177215189873</v>
      </c>
    </row>
    <row r="68" spans="14:16" ht="12.75">
      <c r="N68">
        <v>0.065</v>
      </c>
      <c r="O68">
        <v>-0.065</v>
      </c>
      <c r="P68">
        <v>-0.04584177215189873</v>
      </c>
    </row>
    <row r="69" spans="14:16" ht="12.75">
      <c r="N69">
        <v>0.065</v>
      </c>
      <c r="O69">
        <v>-0.065</v>
      </c>
      <c r="P69">
        <v>-0.04584177215189873</v>
      </c>
    </row>
    <row r="70" spans="14:16" ht="12.75">
      <c r="N70">
        <v>0.065</v>
      </c>
      <c r="O70">
        <v>-0.065</v>
      </c>
      <c r="P70">
        <v>-0.04584177215189873</v>
      </c>
    </row>
    <row r="71" spans="14:16" ht="12.75">
      <c r="N71">
        <v>0.065</v>
      </c>
      <c r="O71">
        <v>-0.065</v>
      </c>
      <c r="P71">
        <v>-0.04584177215189873</v>
      </c>
    </row>
    <row r="72" spans="14:16" ht="12.75">
      <c r="N72">
        <v>0.065</v>
      </c>
      <c r="O72">
        <v>-0.065</v>
      </c>
      <c r="P72">
        <v>-0.04584177215189873</v>
      </c>
    </row>
    <row r="73" spans="14:16" ht="12.75">
      <c r="N73">
        <v>0.065</v>
      </c>
      <c r="O73">
        <v>-0.065</v>
      </c>
      <c r="P73">
        <v>-0.04584177215189873</v>
      </c>
    </row>
    <row r="74" spans="14:16" ht="12.75">
      <c r="N74">
        <v>0.065</v>
      </c>
      <c r="O74">
        <v>-0.065</v>
      </c>
      <c r="P74">
        <v>-0.04584177215189873</v>
      </c>
    </row>
    <row r="75" spans="14:16" ht="12.75">
      <c r="N75">
        <v>0.065</v>
      </c>
      <c r="O75">
        <v>-0.065</v>
      </c>
      <c r="P75">
        <v>-0.04584177215189873</v>
      </c>
    </row>
    <row r="76" spans="14:16" ht="12.75">
      <c r="N76">
        <v>0.065</v>
      </c>
      <c r="O76">
        <v>-0.065</v>
      </c>
      <c r="P76">
        <v>-0.04584177215189873</v>
      </c>
    </row>
    <row r="77" spans="14:16" ht="12.75">
      <c r="N77">
        <v>0.065</v>
      </c>
      <c r="O77">
        <v>-0.065</v>
      </c>
      <c r="P77">
        <v>-0.04584177215189873</v>
      </c>
    </row>
    <row r="78" spans="14:16" ht="12.75">
      <c r="N78">
        <v>0.065</v>
      </c>
      <c r="O78">
        <v>-0.065</v>
      </c>
      <c r="P78">
        <v>-0.04584177215189873</v>
      </c>
    </row>
    <row r="79" spans="14:16" ht="12.75">
      <c r="N79">
        <v>0.065</v>
      </c>
      <c r="O79">
        <v>-0.065</v>
      </c>
      <c r="P79">
        <v>-0.04584177215189873</v>
      </c>
    </row>
    <row r="80" spans="14:16" ht="12.75">
      <c r="N80">
        <v>0.065</v>
      </c>
      <c r="O80">
        <v>-0.065</v>
      </c>
      <c r="P80">
        <v>-0.04584177215189873</v>
      </c>
    </row>
    <row r="81" spans="14:16" ht="12.75">
      <c r="N81">
        <v>0.065</v>
      </c>
      <c r="O81">
        <v>-0.065</v>
      </c>
      <c r="P81">
        <v>-0.04584177215189873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2007-05-23T12:32:51Z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