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895" windowHeight="7785" activeTab="1"/>
  </bookViews>
  <sheets>
    <sheet name="monuments" sheetId="1" r:id="rId1"/>
    <sheet name="20080709_VVSA1_STATION3" sheetId="2" r:id="rId2"/>
  </sheets>
  <definedNames/>
  <calcPr fullCalcOnLoad="1"/>
</workbook>
</file>

<file path=xl/sharedStrings.xml><?xml version="1.0" encoding="utf-8"?>
<sst xmlns="http://schemas.openxmlformats.org/spreadsheetml/2006/main" count="104" uniqueCount="26">
  <si>
    <t>071508 Screen Target Points</t>
  </si>
  <si>
    <t>Point</t>
  </si>
  <si>
    <t>071508 STA3 Screen Measurements 1</t>
  </si>
  <si>
    <t>x</t>
  </si>
  <si>
    <t>y</t>
  </si>
  <si>
    <t>z</t>
  </si>
  <si>
    <t>Screen 1</t>
  </si>
  <si>
    <t>Screen 2</t>
  </si>
  <si>
    <t>Screen 3</t>
  </si>
  <si>
    <t>dx</t>
  </si>
  <si>
    <t>dy</t>
  </si>
  <si>
    <t>dz</t>
  </si>
  <si>
    <t>Move Screen</t>
  </si>
  <si>
    <t>move-x</t>
  </si>
  <si>
    <t>move-y</t>
  </si>
  <si>
    <t>move-z</t>
  </si>
  <si>
    <t>move-sxy</t>
  </si>
  <si>
    <t>O71508 Screen Differences</t>
  </si>
  <si>
    <t>Screen 2/3</t>
  </si>
  <si>
    <t>071508 Screen Feet Measurements</t>
  </si>
  <si>
    <t>newx</t>
  </si>
  <si>
    <t>newy</t>
  </si>
  <si>
    <t>newz</t>
  </si>
  <si>
    <t>071508 Screen Position Adjustment #1</t>
  </si>
  <si>
    <t>072108 Measured Screen points Post Adj 2</t>
  </si>
  <si>
    <t>072108 Screen Measured Points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</si>
</sst>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u val="single"/>
      <sz val="10"/>
      <color indexed="12"/>
      <name val="Arial"/>
      <family val="0"/>
    </font>
    <font>
      <u val="single"/>
      <sz val="10"/>
      <color indexed="36"/>
      <name val="Arial"/>
      <family val="0"/>
    </font>
    <font>
      <sz val="8"/>
      <name val="Arial"/>
      <family val="0"/>
    </font>
    <font>
      <b/>
      <sz val="12"/>
      <name val="Arial"/>
      <family val="0"/>
    </font>
    <font>
      <b/>
      <sz val="10"/>
      <name val="Arial"/>
      <family val="0"/>
    </font>
  </fonts>
  <fills count="8">
    <fill>
      <patternFill/>
    </fill>
    <fill>
      <patternFill patternType="gray125"/>
    </fill>
    <fill>
      <patternFill patternType="lightUp"/>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0" fillId="2" borderId="0" xfId="0" applyFill="1" applyAlignment="1">
      <alignment horizontal="center"/>
    </xf>
    <xf numFmtId="0" fontId="0" fillId="2" borderId="0" xfId="0" applyFill="1" applyAlignment="1">
      <alignment/>
    </xf>
    <xf numFmtId="164" fontId="0" fillId="2" borderId="0" xfId="0" applyNumberFormat="1" applyFill="1" applyAlignment="1">
      <alignment/>
    </xf>
    <xf numFmtId="2" fontId="0" fillId="0" borderId="0" xfId="0" applyNumberFormat="1" applyAlignment="1">
      <alignment/>
    </xf>
    <xf numFmtId="0" fontId="0" fillId="3" borderId="0" xfId="0" applyFill="1" applyAlignment="1">
      <alignment/>
    </xf>
    <xf numFmtId="2" fontId="0" fillId="3" borderId="0" xfId="0" applyNumberFormat="1" applyFill="1" applyAlignment="1">
      <alignment/>
    </xf>
    <xf numFmtId="0" fontId="0" fillId="4" borderId="0" xfId="0" applyFill="1" applyAlignment="1">
      <alignment/>
    </xf>
    <xf numFmtId="2" fontId="0" fillId="4" borderId="0" xfId="0" applyNumberFormat="1" applyFill="1" applyAlignment="1">
      <alignment/>
    </xf>
    <xf numFmtId="0" fontId="0" fillId="5" borderId="0" xfId="0" applyFill="1" applyAlignment="1">
      <alignment/>
    </xf>
    <xf numFmtId="2" fontId="0" fillId="5" borderId="0" xfId="0" applyNumberFormat="1" applyFill="1" applyAlignment="1">
      <alignment/>
    </xf>
    <xf numFmtId="0" fontId="0" fillId="6" borderId="0" xfId="0" applyFill="1" applyAlignment="1">
      <alignment/>
    </xf>
    <xf numFmtId="2" fontId="0" fillId="6" borderId="0" xfId="0" applyNumberFormat="1" applyFill="1" applyAlignment="1">
      <alignment/>
    </xf>
    <xf numFmtId="164" fontId="0" fillId="3" borderId="0" xfId="0" applyNumberFormat="1" applyFill="1" applyAlignment="1">
      <alignment/>
    </xf>
    <xf numFmtId="164" fontId="0" fillId="4" borderId="0" xfId="0" applyNumberFormat="1" applyFill="1" applyAlignment="1">
      <alignment/>
    </xf>
    <xf numFmtId="164" fontId="0" fillId="5" borderId="0" xfId="0" applyNumberFormat="1" applyFill="1" applyAlignment="1">
      <alignment/>
    </xf>
    <xf numFmtId="164" fontId="0" fillId="6" borderId="0" xfId="0" applyNumberFormat="1" applyFill="1" applyAlignment="1">
      <alignment/>
    </xf>
    <xf numFmtId="2" fontId="0" fillId="2" borderId="0" xfId="0" applyNumberFormat="1" applyFill="1" applyAlignment="1">
      <alignment/>
    </xf>
    <xf numFmtId="2" fontId="0" fillId="7"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FPA Station 3 Screen Support Measured vs Target Monuments</a:t>
            </a:r>
          </a:p>
        </c:rich>
      </c:tx>
      <c:layout/>
      <c:spPr>
        <a:noFill/>
        <a:ln>
          <a:noFill/>
        </a:ln>
      </c:spPr>
    </c:title>
    <c:plotArea>
      <c:layout/>
      <c:scatterChart>
        <c:scatterStyle val="line"/>
        <c:varyColors val="0"/>
        <c:ser>
          <c:idx val="0"/>
          <c:order val="0"/>
          <c:tx>
            <c:v>target1</c:v>
          </c:tx>
          <c:extLst>
            <c:ext xmlns:c14="http://schemas.microsoft.com/office/drawing/2007/8/2/chart" uri="{6F2FDCE9-48DA-4B69-8628-5D25D57E5C99}">
              <c14:invertSolidFillFmt>
                <c14:spPr>
                  <a:solidFill>
                    <a:srgbClr val="000000"/>
                  </a:solidFill>
                </c14:spPr>
              </c14:invertSolidFillFmt>
            </c:ext>
          </c:extLst>
          <c:marker>
            <c:symbol val="none"/>
          </c:marker>
          <c:xVal>
            <c:numRef>
              <c:f>'20080709_VVSA1_STATION3'!$C$4:$C$5</c:f>
              <c:numCache>
                <c:ptCount val="2"/>
                <c:pt idx="0">
                  <c:v>-73.81233</c:v>
                </c:pt>
                <c:pt idx="1">
                  <c:v>-48.31233</c:v>
                </c:pt>
              </c:numCache>
            </c:numRef>
          </c:xVal>
          <c:yVal>
            <c:numRef>
              <c:f>'20080709_VVSA1_STATION3'!$D$4:$D$5</c:f>
              <c:numCache>
                <c:ptCount val="2"/>
                <c:pt idx="0">
                  <c:v>-14.76785</c:v>
                </c:pt>
                <c:pt idx="1">
                  <c:v>29.39944</c:v>
                </c:pt>
              </c:numCache>
            </c:numRef>
          </c:yVal>
          <c:smooth val="0"/>
        </c:ser>
        <c:ser>
          <c:idx val="1"/>
          <c:order val="1"/>
          <c:tx>
            <c:v>target2</c:v>
          </c:tx>
          <c:extLst>
            <c:ext xmlns:c14="http://schemas.microsoft.com/office/drawing/2007/8/2/chart" uri="{6F2FDCE9-48DA-4B69-8628-5D25D57E5C99}">
              <c14:invertSolidFillFmt>
                <c14:spPr>
                  <a:solidFill>
                    <a:srgbClr val="000000"/>
                  </a:solidFill>
                </c14:spPr>
              </c14:invertSolidFillFmt>
            </c:ext>
          </c:extLst>
          <c:marker>
            <c:symbol val="none"/>
          </c:marker>
          <c:xVal>
            <c:numRef>
              <c:f>'20080709_VVSA1_STATION3'!$C$10:$C$11</c:f>
              <c:numCache>
                <c:ptCount val="2"/>
                <c:pt idx="0">
                  <c:v>143.04819</c:v>
                </c:pt>
                <c:pt idx="1">
                  <c:v>123.79819</c:v>
                </c:pt>
              </c:numCache>
            </c:numRef>
          </c:xVal>
          <c:yVal>
            <c:numRef>
              <c:f>'20080709_VVSA1_STATION3'!$D$10:$D$11</c:f>
              <c:numCache>
                <c:ptCount val="2"/>
                <c:pt idx="0">
                  <c:v>-74.1544</c:v>
                </c:pt>
                <c:pt idx="1">
                  <c:v>-107.49638</c:v>
                </c:pt>
              </c:numCache>
            </c:numRef>
          </c:yVal>
          <c:smooth val="0"/>
        </c:ser>
        <c:ser>
          <c:idx val="2"/>
          <c:order val="2"/>
          <c:tx>
            <c:v>target3</c:v>
          </c:tx>
          <c:extLst>
            <c:ext xmlns:c14="http://schemas.microsoft.com/office/drawing/2007/8/2/chart" uri="{6F2FDCE9-48DA-4B69-8628-5D25D57E5C99}">
              <c14:invertSolidFillFmt>
                <c14:spPr>
                  <a:solidFill>
                    <a:srgbClr val="000000"/>
                  </a:solidFill>
                </c14:spPr>
              </c14:invertSolidFillFmt>
            </c:ext>
          </c:extLst>
          <c:marker>
            <c:symbol val="none"/>
          </c:marker>
          <c:xVal>
            <c:numRef>
              <c:f>'20080709_VVSA1_STATION3'!$C$16:$C$17</c:f>
              <c:numCache>
                <c:ptCount val="2"/>
                <c:pt idx="0">
                  <c:v>118.42319</c:v>
                </c:pt>
                <c:pt idx="1">
                  <c:v>84.67319</c:v>
                </c:pt>
              </c:numCache>
            </c:numRef>
          </c:xVal>
          <c:yVal>
            <c:numRef>
              <c:f>'20080709_VVSA1_STATION3'!$D$16:$D$17</c:f>
              <c:numCache>
                <c:ptCount val="2"/>
                <c:pt idx="0">
                  <c:v>-116.80615</c:v>
                </c:pt>
                <c:pt idx="1">
                  <c:v>-175.26287</c:v>
                </c:pt>
              </c:numCache>
            </c:numRef>
          </c:yVal>
          <c:smooth val="0"/>
        </c:ser>
        <c:ser>
          <c:idx val="3"/>
          <c:order val="3"/>
          <c:tx>
            <c:v>measured1</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FFFF"/>
              </a:solidFill>
              <a:ln>
                <a:solidFill>
                  <a:srgbClr val="00FFFF"/>
                </a:solidFill>
              </a:ln>
            </c:spPr>
          </c:marker>
          <c:xVal>
            <c:numRef>
              <c:f>'20080709_VVSA1_STATION3'!$I$4:$I$5</c:f>
              <c:numCache>
                <c:ptCount val="2"/>
                <c:pt idx="0">
                  <c:v>-73.49379</c:v>
                </c:pt>
                <c:pt idx="1">
                  <c:v>-48.26001</c:v>
                </c:pt>
              </c:numCache>
            </c:numRef>
          </c:xVal>
          <c:yVal>
            <c:numRef>
              <c:f>'20080709_VVSA1_STATION3'!$J$4:$J$5</c:f>
              <c:numCache>
                <c:ptCount val="2"/>
                <c:pt idx="0">
                  <c:v>-14.75713</c:v>
                </c:pt>
                <c:pt idx="1">
                  <c:v>29.63869</c:v>
                </c:pt>
              </c:numCache>
            </c:numRef>
          </c:yVal>
          <c:smooth val="0"/>
        </c:ser>
        <c:ser>
          <c:idx val="4"/>
          <c:order val="4"/>
          <c:tx>
            <c:v>measured2</c:v>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xVal>
            <c:numRef>
              <c:f>'20080709_VVSA1_STATION3'!$I$10:$I$11</c:f>
              <c:numCache>
                <c:ptCount val="2"/>
                <c:pt idx="0">
                  <c:v>143.02452</c:v>
                </c:pt>
                <c:pt idx="1">
                  <c:v>143.02452</c:v>
                </c:pt>
              </c:numCache>
            </c:numRef>
          </c:xVal>
          <c:yVal>
            <c:numRef>
              <c:f>'20080709_VVSA1_STATION3'!$J$10:$J$11</c:f>
              <c:numCache>
                <c:ptCount val="2"/>
                <c:pt idx="0">
                  <c:v>-74.21061</c:v>
                </c:pt>
                <c:pt idx="1">
                  <c:v>-74.21061</c:v>
                </c:pt>
              </c:numCache>
            </c:numRef>
          </c:yVal>
          <c:smooth val="0"/>
        </c:ser>
        <c:ser>
          <c:idx val="5"/>
          <c:order val="5"/>
          <c:tx>
            <c:v>measured3</c:v>
          </c:tx>
          <c:extLst>
            <c:ext xmlns:c14="http://schemas.microsoft.com/office/drawing/2007/8/2/chart" uri="{6F2FDCE9-48DA-4B69-8628-5D25D57E5C99}">
              <c14:invertSolidFillFmt>
                <c14:spPr>
                  <a:solidFill>
                    <a:srgbClr val="000000"/>
                  </a:solidFill>
                </c14:spPr>
              </c14:invertSolidFillFmt>
            </c:ext>
          </c:extLst>
          <c:xVal>
            <c:numRef>
              <c:f>'20080709_VVSA1_STATION3'!$I$16:$I$17</c:f>
              <c:numCache>
                <c:ptCount val="2"/>
                <c:pt idx="0">
                  <c:v>118.39436</c:v>
                </c:pt>
                <c:pt idx="1">
                  <c:v>84.64734</c:v>
                </c:pt>
              </c:numCache>
            </c:numRef>
          </c:xVal>
          <c:yVal>
            <c:numRef>
              <c:f>'20080709_VVSA1_STATION3'!$J$16:$J$17</c:f>
              <c:numCache>
                <c:ptCount val="2"/>
                <c:pt idx="0">
                  <c:v>-116.93344</c:v>
                </c:pt>
                <c:pt idx="1">
                  <c:v>-175.45746</c:v>
                </c:pt>
              </c:numCache>
            </c:numRef>
          </c:yVal>
          <c:smooth val="0"/>
        </c:ser>
        <c:ser>
          <c:idx val="6"/>
          <c:order val="6"/>
          <c:tx>
            <c:v>screen 1 feet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'20080709_VVSA1_STATION3'!$J$30:$J$33</c:f>
              <c:numCache>
                <c:ptCount val="4"/>
                <c:pt idx="0">
                  <c:v>-78.22845</c:v>
                </c:pt>
                <c:pt idx="1">
                  <c:v>-103.6244</c:v>
                </c:pt>
                <c:pt idx="2">
                  <c:v>-52.51832</c:v>
                </c:pt>
                <c:pt idx="3">
                  <c:v>-78.27428</c:v>
                </c:pt>
              </c:numCache>
            </c:numRef>
          </c:xVal>
          <c:yVal>
            <c:numRef>
              <c:f>'20080709_VVSA1_STATION3'!$K$30:$K$33</c:f>
              <c:numCache>
                <c:ptCount val="4"/>
                <c:pt idx="0">
                  <c:v>-19.36461</c:v>
                </c:pt>
                <c:pt idx="1">
                  <c:v>-5.53482</c:v>
                </c:pt>
                <c:pt idx="2">
                  <c:v>31.19912</c:v>
                </c:pt>
                <c:pt idx="3">
                  <c:v>44.04458</c:v>
                </c:pt>
              </c:numCache>
            </c:numRef>
          </c:yVal>
          <c:smooth val="0"/>
        </c:ser>
        <c:ser>
          <c:idx val="7"/>
          <c:order val="7"/>
          <c:tx>
            <c:v>screen 2/3 feet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FF"/>
                </a:solidFill>
              </a:ln>
            </c:spPr>
          </c:marker>
          <c:xVal>
            <c:numRef>
              <c:f>'20080709_VVSA1_STATION3'!$J$35:$J$38</c:f>
              <c:numCache>
                <c:ptCount val="4"/>
                <c:pt idx="0">
                  <c:v>135.46316</c:v>
                </c:pt>
                <c:pt idx="1">
                  <c:v>156.9355</c:v>
                </c:pt>
                <c:pt idx="2">
                  <c:v>82.02221</c:v>
                </c:pt>
                <c:pt idx="3">
                  <c:v>103.4971</c:v>
                </c:pt>
              </c:numCache>
            </c:numRef>
          </c:xVal>
          <c:yVal>
            <c:numRef>
              <c:f>'20080709_VVSA1_STATION3'!$K$35:$K$38</c:f>
              <c:numCache>
                <c:ptCount val="4"/>
                <c:pt idx="0">
                  <c:v>-84.16982</c:v>
                </c:pt>
                <c:pt idx="1">
                  <c:v>-94.52487</c:v>
                </c:pt>
                <c:pt idx="2">
                  <c:v>-194.11343</c:v>
                </c:pt>
                <c:pt idx="3">
                  <c:v>-204.9185</c:v>
                </c:pt>
              </c:numCache>
            </c:numRef>
          </c:yVal>
          <c:smooth val="0"/>
        </c:ser>
        <c:axId val="54487562"/>
        <c:axId val="20626011"/>
      </c:scatterChart>
      <c:valAx>
        <c:axId val="54487562"/>
        <c:scaling>
          <c:orientation val="minMax"/>
        </c:scaling>
        <c:axPos val="b"/>
        <c:title>
          <c:tx>
            <c:rich>
              <a:bodyPr vert="horz" rot="0" anchor="ctr"/>
              <a:lstStyle/>
              <a:p>
                <a:pPr algn="ctr">
                  <a:defRPr/>
                </a:pPr>
                <a:r>
                  <a:rPr lang="en-US" cap="none" sz="1000" b="1" i="0" u="none" baseline="0">
                    <a:latin typeface="Arial"/>
                    <a:ea typeface="Arial"/>
                    <a:cs typeface="Arial"/>
                  </a:rPr>
                  <a:t>x coordinate in CS0 (in)</a:t>
                </a:r>
              </a:p>
            </c:rich>
          </c:tx>
          <c:layout/>
          <c:overlay val="0"/>
          <c:spPr>
            <a:noFill/>
            <a:ln>
              <a:noFill/>
            </a:ln>
          </c:spPr>
        </c:title>
        <c:delete val="0"/>
        <c:numFmt formatCode="General" sourceLinked="1"/>
        <c:majorTickMark val="out"/>
        <c:minorTickMark val="none"/>
        <c:tickLblPos val="nextTo"/>
        <c:crossAx val="20626011"/>
        <c:crosses val="autoZero"/>
        <c:crossBetween val="midCat"/>
        <c:dispUnits/>
      </c:valAx>
      <c:valAx>
        <c:axId val="20626011"/>
        <c:scaling>
          <c:orientation val="minMax"/>
        </c:scaling>
        <c:axPos val="l"/>
        <c:title>
          <c:tx>
            <c:rich>
              <a:bodyPr vert="horz" rot="-5400000" anchor="ctr"/>
              <a:lstStyle/>
              <a:p>
                <a:pPr algn="ctr">
                  <a:defRPr/>
                </a:pPr>
                <a:r>
                  <a:rPr lang="en-US" cap="none" sz="1000" b="1" i="0" u="none" baseline="0">
                    <a:latin typeface="Arial"/>
                    <a:ea typeface="Arial"/>
                    <a:cs typeface="Arial"/>
                  </a:rPr>
                  <a:t>y coordinate in CS0 (in)</a:t>
                </a:r>
              </a:p>
            </c:rich>
          </c:tx>
          <c:layout/>
          <c:overlay val="0"/>
          <c:spPr>
            <a:noFill/>
            <a:ln>
              <a:noFill/>
            </a:ln>
          </c:spPr>
        </c:title>
        <c:majorGridlines/>
        <c:delete val="0"/>
        <c:numFmt formatCode="General" sourceLinked="1"/>
        <c:majorTickMark val="out"/>
        <c:minorTickMark val="none"/>
        <c:tickLblPos val="nextTo"/>
        <c:crossAx val="54487562"/>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5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22</xdr:row>
      <xdr:rowOff>123825</xdr:rowOff>
    </xdr:from>
    <xdr:to>
      <xdr:col>20</xdr:col>
      <xdr:colOff>0</xdr:colOff>
      <xdr:row>26</xdr:row>
      <xdr:rowOff>9525</xdr:rowOff>
    </xdr:to>
    <xdr:sp>
      <xdr:nvSpPr>
        <xdr:cNvPr id="1" name="TextBox 1"/>
        <xdr:cNvSpPr txBox="1">
          <a:spLocks noChangeArrowheads="1"/>
        </xdr:cNvSpPr>
      </xdr:nvSpPr>
      <xdr:spPr>
        <a:xfrm>
          <a:off x="7934325" y="3686175"/>
          <a:ext cx="42576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are the position adjustment calculations. The cells highlighted in red are the four feet directly beneath the screen. Adjust the position of these four feet, and then measure the target points on the screens again.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5"/>
  <sheetViews>
    <sheetView tabSelected="1" workbookViewId="0" topLeftCell="A1">
      <selection activeCell="P4" sqref="P4"/>
    </sheetView>
  </sheetViews>
  <sheetFormatPr defaultColWidth="9.140625" defaultRowHeight="12.75"/>
  <sheetData>
    <row r="1" spans="1:20" ht="12.75">
      <c r="A1" t="s">
        <v>0</v>
      </c>
      <c r="G1" t="s">
        <v>25</v>
      </c>
      <c r="M1" t="s">
        <v>17</v>
      </c>
      <c r="T1" t="s">
        <v>12</v>
      </c>
    </row>
    <row r="2" spans="3:23" s="1" customFormat="1" ht="12.75">
      <c r="C2" s="1" t="s">
        <v>3</v>
      </c>
      <c r="D2" s="1" t="s">
        <v>4</v>
      </c>
      <c r="E2" s="1" t="s">
        <v>5</v>
      </c>
      <c r="I2" s="1" t="s">
        <v>3</v>
      </c>
      <c r="J2" s="1" t="s">
        <v>4</v>
      </c>
      <c r="K2" s="1" t="s">
        <v>5</v>
      </c>
      <c r="N2" s="1" t="s">
        <v>9</v>
      </c>
      <c r="O2" s="1" t="s">
        <v>10</v>
      </c>
      <c r="P2" s="1" t="s">
        <v>11</v>
      </c>
      <c r="T2" s="1" t="s">
        <v>13</v>
      </c>
      <c r="U2" s="1" t="s">
        <v>14</v>
      </c>
      <c r="V2" s="3" t="s">
        <v>15</v>
      </c>
      <c r="W2" s="1" t="s">
        <v>16</v>
      </c>
    </row>
    <row r="3" spans="1:22" ht="12.75">
      <c r="A3" t="s">
        <v>6</v>
      </c>
      <c r="G3" t="s">
        <v>6</v>
      </c>
      <c r="M3" t="s">
        <v>6</v>
      </c>
      <c r="S3" t="s">
        <v>6</v>
      </c>
      <c r="V3" s="4"/>
    </row>
    <row r="4" spans="1:29" ht="12.75">
      <c r="A4">
        <v>1</v>
      </c>
      <c r="B4" t="s">
        <v>1</v>
      </c>
      <c r="C4">
        <v>-73.81233</v>
      </c>
      <c r="D4">
        <v>-14.76785</v>
      </c>
      <c r="E4">
        <v>27.13</v>
      </c>
      <c r="G4" s="7">
        <v>11</v>
      </c>
      <c r="H4" s="7" t="s">
        <v>1</v>
      </c>
      <c r="I4" s="8">
        <v>-73.49379</v>
      </c>
      <c r="J4" s="8">
        <v>-14.75713</v>
      </c>
      <c r="K4" s="8">
        <v>27.16708</v>
      </c>
      <c r="N4" s="2">
        <f aca="true" t="shared" si="0" ref="N4:P7">I4-C4</f>
        <v>0.3185399999999987</v>
      </c>
      <c r="O4" s="2">
        <f t="shared" si="0"/>
        <v>0.010719999999999175</v>
      </c>
      <c r="P4" s="2">
        <f t="shared" si="0"/>
        <v>0.03707999999999956</v>
      </c>
      <c r="T4" s="15">
        <f aca="true" t="shared" si="1" ref="T4:V7">-N4</f>
        <v>-0.3185399999999987</v>
      </c>
      <c r="U4" s="15">
        <f t="shared" si="1"/>
        <v>-0.010719999999999175</v>
      </c>
      <c r="V4" s="5">
        <f t="shared" si="1"/>
        <v>-0.03707999999999956</v>
      </c>
      <c r="W4" s="2">
        <f>SQRT(SUMSQ(T4:U4))</f>
        <v>0.31872033195263705</v>
      </c>
      <c r="AB4" s="2"/>
      <c r="AC4" s="2"/>
    </row>
    <row r="5" spans="1:29" ht="12.75">
      <c r="A5">
        <v>2</v>
      </c>
      <c r="B5" t="s">
        <v>1</v>
      </c>
      <c r="C5">
        <v>-48.31233</v>
      </c>
      <c r="D5">
        <v>29.39944</v>
      </c>
      <c r="E5">
        <v>27.13</v>
      </c>
      <c r="G5" s="9">
        <v>12</v>
      </c>
      <c r="H5" s="9" t="s">
        <v>1</v>
      </c>
      <c r="I5" s="10">
        <v>-48.26001</v>
      </c>
      <c r="J5" s="10">
        <v>29.63869</v>
      </c>
      <c r="K5" s="10">
        <v>27.1649</v>
      </c>
      <c r="N5" s="2">
        <f t="shared" si="0"/>
        <v>0.0523200000000017</v>
      </c>
      <c r="O5" s="2">
        <f t="shared" si="0"/>
        <v>0.23925000000000196</v>
      </c>
      <c r="P5" s="2">
        <f t="shared" si="0"/>
        <v>0.034900000000000375</v>
      </c>
      <c r="T5" s="16">
        <f t="shared" si="1"/>
        <v>-0.0523200000000017</v>
      </c>
      <c r="U5" s="16">
        <f t="shared" si="1"/>
        <v>-0.23925000000000196</v>
      </c>
      <c r="V5" s="5">
        <f t="shared" si="1"/>
        <v>-0.034900000000000375</v>
      </c>
      <c r="W5" s="2">
        <f>SQRT(SUMSQ(T5:U5))</f>
        <v>0.24490395035605514</v>
      </c>
      <c r="AB5" s="2"/>
      <c r="AC5" s="2"/>
    </row>
    <row r="6" spans="1:29" ht="12.75">
      <c r="A6">
        <v>3</v>
      </c>
      <c r="B6" t="s">
        <v>1</v>
      </c>
      <c r="C6">
        <v>-48.31233</v>
      </c>
      <c r="D6">
        <v>29.39944</v>
      </c>
      <c r="E6">
        <v>-18.87</v>
      </c>
      <c r="G6" s="9">
        <v>9</v>
      </c>
      <c r="H6" s="9" t="s">
        <v>1</v>
      </c>
      <c r="I6" s="10">
        <v>-48.30248</v>
      </c>
      <c r="J6" s="10">
        <v>29.56262</v>
      </c>
      <c r="K6" s="10">
        <v>-18.82585</v>
      </c>
      <c r="N6" s="2">
        <f t="shared" si="0"/>
        <v>0.009850000000000136</v>
      </c>
      <c r="O6" s="2">
        <f t="shared" si="0"/>
        <v>0.16318000000000055</v>
      </c>
      <c r="P6" s="2">
        <f t="shared" si="0"/>
        <v>0.04415000000000191</v>
      </c>
      <c r="T6" s="16">
        <f t="shared" si="1"/>
        <v>-0.009850000000000136</v>
      </c>
      <c r="U6" s="16">
        <f t="shared" si="1"/>
        <v>-0.16318000000000055</v>
      </c>
      <c r="V6" s="5">
        <f t="shared" si="1"/>
        <v>-0.04415000000000191</v>
      </c>
      <c r="W6" s="2">
        <f>SQRT(SUMSQ(T6:U6))</f>
        <v>0.16347701642738707</v>
      </c>
      <c r="AB6" s="2"/>
      <c r="AC6" s="2"/>
    </row>
    <row r="7" spans="1:29" ht="12.75">
      <c r="A7">
        <v>4</v>
      </c>
      <c r="B7" t="s">
        <v>1</v>
      </c>
      <c r="C7">
        <v>-73.81233</v>
      </c>
      <c r="D7">
        <v>-14.76785</v>
      </c>
      <c r="E7">
        <v>-18.87</v>
      </c>
      <c r="G7" s="7">
        <v>10</v>
      </c>
      <c r="H7" s="7" t="s">
        <v>1</v>
      </c>
      <c r="I7" s="8">
        <v>-73.76795</v>
      </c>
      <c r="J7" s="8">
        <v>-14.71069</v>
      </c>
      <c r="K7" s="8">
        <v>-18.84834</v>
      </c>
      <c r="N7" s="2">
        <f t="shared" si="0"/>
        <v>0.04438000000000386</v>
      </c>
      <c r="O7" s="2">
        <f t="shared" si="0"/>
        <v>0.057159999999999656</v>
      </c>
      <c r="P7" s="2">
        <f t="shared" si="0"/>
        <v>0.02166000000000068</v>
      </c>
      <c r="T7" s="15">
        <f t="shared" si="1"/>
        <v>-0.04438000000000386</v>
      </c>
      <c r="U7" s="15">
        <f t="shared" si="1"/>
        <v>-0.057159999999999656</v>
      </c>
      <c r="V7" s="5">
        <f t="shared" si="1"/>
        <v>-0.02166000000000068</v>
      </c>
      <c r="W7" s="2">
        <f>SQRT(SUMSQ(T7:U7))</f>
        <v>0.0723660832158291</v>
      </c>
      <c r="AB7" s="2"/>
      <c r="AC7" s="2"/>
    </row>
    <row r="8" spans="9:22" ht="12.75">
      <c r="I8" s="6"/>
      <c r="J8" s="6"/>
      <c r="K8" s="6"/>
      <c r="V8" s="4"/>
    </row>
    <row r="9" spans="1:22" ht="12.75">
      <c r="A9" t="s">
        <v>7</v>
      </c>
      <c r="G9" t="s">
        <v>7</v>
      </c>
      <c r="I9" s="6"/>
      <c r="J9" s="6"/>
      <c r="K9" s="6"/>
      <c r="M9" t="s">
        <v>7</v>
      </c>
      <c r="S9" t="s">
        <v>7</v>
      </c>
      <c r="V9" s="4"/>
    </row>
    <row r="10" spans="1:29" ht="12.75">
      <c r="A10">
        <v>9</v>
      </c>
      <c r="B10" t="s">
        <v>1</v>
      </c>
      <c r="C10">
        <v>143.04819</v>
      </c>
      <c r="D10">
        <v>-74.1544</v>
      </c>
      <c r="E10">
        <v>6.13</v>
      </c>
      <c r="G10" s="11">
        <v>8</v>
      </c>
      <c r="H10" s="11" t="s">
        <v>1</v>
      </c>
      <c r="I10" s="12">
        <v>143.02452</v>
      </c>
      <c r="J10" s="12">
        <v>-74.21061</v>
      </c>
      <c r="K10" s="12">
        <v>6.14195</v>
      </c>
      <c r="N10" s="2">
        <f aca="true" t="shared" si="2" ref="N10:P13">I10-C10</f>
        <v>-0.02367000000000985</v>
      </c>
      <c r="O10" s="2">
        <f t="shared" si="2"/>
        <v>-0.0562100000000072</v>
      </c>
      <c r="P10" s="2">
        <f t="shared" si="2"/>
        <v>0.011949999999999683</v>
      </c>
      <c r="T10" s="17">
        <f aca="true" t="shared" si="3" ref="T10:V13">-N10</f>
        <v>0.02367000000000985</v>
      </c>
      <c r="U10" s="17">
        <f t="shared" si="3"/>
        <v>0.0562100000000072</v>
      </c>
      <c r="V10" s="5">
        <f t="shared" si="3"/>
        <v>-0.011949999999999683</v>
      </c>
      <c r="W10" s="2">
        <f>SQRT(SUMSQ(T10:U10))</f>
        <v>0.06099043367612068</v>
      </c>
      <c r="AB10" s="2"/>
      <c r="AC10" s="2"/>
    </row>
    <row r="11" spans="1:29" ht="12.75">
      <c r="A11">
        <v>10</v>
      </c>
      <c r="B11" t="s">
        <v>1</v>
      </c>
      <c r="C11">
        <v>123.79819</v>
      </c>
      <c r="D11">
        <v>-107.49638</v>
      </c>
      <c r="E11">
        <v>6.13</v>
      </c>
      <c r="G11">
        <v>5</v>
      </c>
      <c r="H11" t="s">
        <v>1</v>
      </c>
      <c r="I11" s="6">
        <v>123.80181</v>
      </c>
      <c r="J11" s="6">
        <v>-107.53984</v>
      </c>
      <c r="K11" s="6">
        <v>6.17709</v>
      </c>
      <c r="N11" s="2">
        <f t="shared" si="2"/>
        <v>0.003619999999997958</v>
      </c>
      <c r="O11" s="2">
        <f t="shared" si="2"/>
        <v>-0.04345999999999606</v>
      </c>
      <c r="P11" s="2">
        <f t="shared" si="2"/>
        <v>0.047089999999999854</v>
      </c>
      <c r="T11" s="2">
        <f t="shared" si="3"/>
        <v>-0.003619999999997958</v>
      </c>
      <c r="U11" s="2">
        <f t="shared" si="3"/>
        <v>0.04345999999999606</v>
      </c>
      <c r="V11" s="5">
        <f t="shared" si="3"/>
        <v>-0.047089999999999854</v>
      </c>
      <c r="W11" s="2">
        <f>SQRT(SUMSQ(T11:U11))</f>
        <v>0.04361050332201685</v>
      </c>
      <c r="AB11" s="2"/>
      <c r="AC11" s="2"/>
    </row>
    <row r="12" spans="1:29" ht="12.75">
      <c r="A12">
        <v>11</v>
      </c>
      <c r="B12" t="s">
        <v>1</v>
      </c>
      <c r="C12">
        <v>123.79819</v>
      </c>
      <c r="D12">
        <v>-107.49638</v>
      </c>
      <c r="E12">
        <v>-37.87</v>
      </c>
      <c r="G12">
        <v>6</v>
      </c>
      <c r="H12" t="s">
        <v>1</v>
      </c>
      <c r="I12" s="6">
        <v>123.99895</v>
      </c>
      <c r="J12" s="6">
        <v>-107.5679</v>
      </c>
      <c r="K12" s="6">
        <v>-37.84165</v>
      </c>
      <c r="N12" s="2">
        <f t="shared" si="2"/>
        <v>0.20075999999998828</v>
      </c>
      <c r="O12" s="2">
        <f t="shared" si="2"/>
        <v>-0.07151999999999248</v>
      </c>
      <c r="P12" s="2">
        <f t="shared" si="2"/>
        <v>0.0283499999999961</v>
      </c>
      <c r="T12" s="2">
        <f t="shared" si="3"/>
        <v>-0.20075999999998828</v>
      </c>
      <c r="U12" s="2">
        <f t="shared" si="3"/>
        <v>0.07151999999999248</v>
      </c>
      <c r="V12" s="5">
        <f t="shared" si="3"/>
        <v>-0.0283499999999961</v>
      </c>
      <c r="W12" s="2">
        <f>SQRT(SUMSQ(T12:U12))</f>
        <v>0.21311895270011585</v>
      </c>
      <c r="AB12" s="2"/>
      <c r="AC12" s="2"/>
    </row>
    <row r="13" spans="1:29" ht="12.75">
      <c r="A13">
        <v>12</v>
      </c>
      <c r="B13" t="s">
        <v>1</v>
      </c>
      <c r="C13">
        <v>143.04819</v>
      </c>
      <c r="D13">
        <v>-74.1544</v>
      </c>
      <c r="E13">
        <v>-37.87</v>
      </c>
      <c r="G13" s="11">
        <v>7</v>
      </c>
      <c r="H13" s="11" t="s">
        <v>1</v>
      </c>
      <c r="I13" s="12">
        <v>143.14939</v>
      </c>
      <c r="J13" s="12">
        <v>-74.12349</v>
      </c>
      <c r="K13" s="12">
        <v>-37.8603</v>
      </c>
      <c r="N13" s="2">
        <f t="shared" si="2"/>
        <v>0.10120000000000573</v>
      </c>
      <c r="O13" s="2">
        <f t="shared" si="2"/>
        <v>0.030909999999991555</v>
      </c>
      <c r="P13" s="2">
        <f t="shared" si="2"/>
        <v>0.009699999999995157</v>
      </c>
      <c r="T13" s="17">
        <f t="shared" si="3"/>
        <v>-0.10120000000000573</v>
      </c>
      <c r="U13" s="17">
        <f t="shared" si="3"/>
        <v>-0.030909999999991555</v>
      </c>
      <c r="V13" s="5">
        <f t="shared" si="3"/>
        <v>-0.009699999999995157</v>
      </c>
      <c r="W13" s="2">
        <f>SQRT(SUMSQ(T13:U13))</f>
        <v>0.10581525457135488</v>
      </c>
      <c r="AB13" s="2"/>
      <c r="AC13" s="2"/>
    </row>
    <row r="14" spans="9:22" ht="12.75">
      <c r="I14" s="6"/>
      <c r="J14" s="6"/>
      <c r="K14" s="6"/>
      <c r="V14" s="4"/>
    </row>
    <row r="15" spans="1:22" ht="12.75">
      <c r="A15" t="s">
        <v>8</v>
      </c>
      <c r="G15" t="s">
        <v>8</v>
      </c>
      <c r="I15" s="6"/>
      <c r="J15" s="6"/>
      <c r="K15" s="6"/>
      <c r="M15" t="s">
        <v>8</v>
      </c>
      <c r="S15" t="s">
        <v>8</v>
      </c>
      <c r="V15" s="4"/>
    </row>
    <row r="16" spans="1:29" ht="12.75">
      <c r="A16">
        <v>13</v>
      </c>
      <c r="B16" t="s">
        <v>1</v>
      </c>
      <c r="C16">
        <v>118.42319</v>
      </c>
      <c r="D16">
        <v>-116.80615</v>
      </c>
      <c r="E16">
        <v>6.13</v>
      </c>
      <c r="G16">
        <v>4</v>
      </c>
      <c r="H16" t="s">
        <v>1</v>
      </c>
      <c r="I16" s="6">
        <v>118.39436</v>
      </c>
      <c r="J16" s="6">
        <v>-116.93344</v>
      </c>
      <c r="K16" s="6">
        <v>6.15759</v>
      </c>
      <c r="N16" s="2">
        <f aca="true" t="shared" si="4" ref="N16:P19">I16-C16</f>
        <v>-0.028829999999999245</v>
      </c>
      <c r="O16" s="2">
        <f t="shared" si="4"/>
        <v>-0.12729000000000212</v>
      </c>
      <c r="P16" s="2">
        <f t="shared" si="4"/>
        <v>0.027590000000000003</v>
      </c>
      <c r="T16" s="2">
        <f aca="true" t="shared" si="5" ref="T16:V19">-N16</f>
        <v>0.028829999999999245</v>
      </c>
      <c r="U16" s="2">
        <f t="shared" si="5"/>
        <v>0.12729000000000212</v>
      </c>
      <c r="V16" s="5">
        <f t="shared" si="5"/>
        <v>-0.027590000000000003</v>
      </c>
      <c r="W16" s="2">
        <f>SQRT(SUMSQ(T16:U16))</f>
        <v>0.13051403372817996</v>
      </c>
      <c r="AB16" s="2"/>
      <c r="AC16" s="2"/>
    </row>
    <row r="17" spans="1:29" ht="12.75">
      <c r="A17">
        <v>14</v>
      </c>
      <c r="B17" t="s">
        <v>1</v>
      </c>
      <c r="C17">
        <v>84.67319</v>
      </c>
      <c r="D17">
        <v>-175.26287</v>
      </c>
      <c r="E17">
        <v>6.13</v>
      </c>
      <c r="G17" s="13">
        <v>2</v>
      </c>
      <c r="H17" s="13" t="s">
        <v>1</v>
      </c>
      <c r="I17" s="14">
        <v>84.64734</v>
      </c>
      <c r="J17" s="14">
        <v>-175.45746</v>
      </c>
      <c r="K17" s="14">
        <v>6.11223</v>
      </c>
      <c r="N17" s="2">
        <f t="shared" si="4"/>
        <v>-0.02585000000000548</v>
      </c>
      <c r="O17" s="2">
        <f t="shared" si="4"/>
        <v>-0.19459000000000515</v>
      </c>
      <c r="P17" s="2">
        <f t="shared" si="4"/>
        <v>-0.01776999999999962</v>
      </c>
      <c r="T17" s="18">
        <f t="shared" si="5"/>
        <v>0.02585000000000548</v>
      </c>
      <c r="U17" s="18">
        <f t="shared" si="5"/>
        <v>0.19459000000000515</v>
      </c>
      <c r="V17" s="5">
        <f t="shared" si="5"/>
        <v>0.01776999999999962</v>
      </c>
      <c r="W17" s="2">
        <f>SQRT(SUMSQ(T17:U17))</f>
        <v>0.19629949210327133</v>
      </c>
      <c r="AB17" s="2"/>
      <c r="AC17" s="2"/>
    </row>
    <row r="18" spans="1:29" ht="12.75">
      <c r="A18">
        <v>15</v>
      </c>
      <c r="B18" t="s">
        <v>1</v>
      </c>
      <c r="C18">
        <v>84.67319</v>
      </c>
      <c r="D18">
        <v>-175.26287</v>
      </c>
      <c r="E18">
        <v>-37.87</v>
      </c>
      <c r="G18" s="13">
        <v>1</v>
      </c>
      <c r="H18" s="13" t="s">
        <v>1</v>
      </c>
      <c r="I18" s="14">
        <v>84.79417</v>
      </c>
      <c r="J18" s="14">
        <v>-175.34868</v>
      </c>
      <c r="K18" s="14">
        <v>-37.8728</v>
      </c>
      <c r="N18" s="2">
        <f t="shared" si="4"/>
        <v>0.12097999999998876</v>
      </c>
      <c r="O18" s="2">
        <f t="shared" si="4"/>
        <v>-0.08581000000000927</v>
      </c>
      <c r="P18" s="2">
        <f t="shared" si="4"/>
        <v>-0.00280000000000058</v>
      </c>
      <c r="T18" s="18">
        <f t="shared" si="5"/>
        <v>-0.12097999999998876</v>
      </c>
      <c r="U18" s="18">
        <f t="shared" si="5"/>
        <v>0.08581000000000927</v>
      </c>
      <c r="V18" s="5">
        <f t="shared" si="5"/>
        <v>0.00280000000000058</v>
      </c>
      <c r="W18" s="2">
        <f>SQRT(SUMSQ(T18:U18))</f>
        <v>0.1483223398547868</v>
      </c>
      <c r="AB18" s="2"/>
      <c r="AC18" s="2"/>
    </row>
    <row r="19" spans="1:29" ht="12.75">
      <c r="A19">
        <v>16</v>
      </c>
      <c r="B19" t="s">
        <v>1</v>
      </c>
      <c r="C19">
        <v>118.42319</v>
      </c>
      <c r="D19">
        <v>-116.80615</v>
      </c>
      <c r="E19">
        <v>-37.87</v>
      </c>
      <c r="G19">
        <v>3</v>
      </c>
      <c r="H19" t="s">
        <v>1</v>
      </c>
      <c r="I19" s="6">
        <v>118.64862</v>
      </c>
      <c r="J19" s="6">
        <v>-116.89105</v>
      </c>
      <c r="K19" s="6">
        <v>-37.8493</v>
      </c>
      <c r="N19" s="2">
        <f t="shared" si="4"/>
        <v>0.2254299999999887</v>
      </c>
      <c r="O19" s="2">
        <f t="shared" si="4"/>
        <v>-0.08490000000000464</v>
      </c>
      <c r="P19" s="2">
        <f t="shared" si="4"/>
        <v>0.020699999999997942</v>
      </c>
      <c r="T19" s="2">
        <f t="shared" si="5"/>
        <v>-0.2254299999999887</v>
      </c>
      <c r="U19" s="2">
        <f t="shared" si="5"/>
        <v>0.08490000000000464</v>
      </c>
      <c r="V19" s="5">
        <f t="shared" si="5"/>
        <v>-0.020699999999997942</v>
      </c>
      <c r="W19" s="2">
        <f>SQRT(SUMSQ(T19:U19))</f>
        <v>0.24088730746968734</v>
      </c>
      <c r="AB19" s="2"/>
      <c r="AC19" s="2"/>
    </row>
    <row r="22" spans="1:5" ht="12.75">
      <c r="A22">
        <v>5</v>
      </c>
      <c r="B22" t="s">
        <v>1</v>
      </c>
      <c r="C22">
        <v>-16.87305</v>
      </c>
      <c r="D22">
        <v>-105.52112</v>
      </c>
      <c r="E22">
        <v>-91.995</v>
      </c>
    </row>
    <row r="23" spans="1:5" ht="12.75">
      <c r="A23">
        <v>6</v>
      </c>
      <c r="B23" t="s">
        <v>1</v>
      </c>
      <c r="C23">
        <v>-51.51407</v>
      </c>
      <c r="D23">
        <v>-85.52112</v>
      </c>
      <c r="E23">
        <v>-91.995</v>
      </c>
    </row>
    <row r="24" spans="1:5" ht="12.75">
      <c r="A24">
        <v>7</v>
      </c>
      <c r="B24" t="s">
        <v>1</v>
      </c>
      <c r="C24">
        <v>-25.51407</v>
      </c>
      <c r="D24">
        <v>-40.4878</v>
      </c>
      <c r="E24">
        <v>-91.995</v>
      </c>
    </row>
    <row r="25" spans="1:5" ht="12.75">
      <c r="A25">
        <v>8</v>
      </c>
      <c r="B25" t="s">
        <v>1</v>
      </c>
      <c r="C25">
        <v>9.12695</v>
      </c>
      <c r="D25">
        <v>-60.4878</v>
      </c>
      <c r="E25">
        <v>-91.995</v>
      </c>
    </row>
    <row r="28" spans="8:14" ht="12.75">
      <c r="H28" t="s">
        <v>19</v>
      </c>
      <c r="N28" t="s">
        <v>23</v>
      </c>
    </row>
    <row r="29" spans="1:20" ht="12.75">
      <c r="A29" t="s">
        <v>2</v>
      </c>
      <c r="H29" t="s">
        <v>6</v>
      </c>
      <c r="J29" s="1" t="s">
        <v>3</v>
      </c>
      <c r="K29" s="1" t="s">
        <v>4</v>
      </c>
      <c r="L29" s="1" t="s">
        <v>5</v>
      </c>
      <c r="M29" s="1"/>
      <c r="N29" s="1" t="s">
        <v>13</v>
      </c>
      <c r="O29" s="1" t="s">
        <v>14</v>
      </c>
      <c r="P29" s="1" t="s">
        <v>16</v>
      </c>
      <c r="Q29" s="1"/>
      <c r="R29" s="1" t="s">
        <v>20</v>
      </c>
      <c r="S29" s="1" t="s">
        <v>21</v>
      </c>
      <c r="T29" s="3" t="s">
        <v>22</v>
      </c>
    </row>
    <row r="30" spans="1:20" ht="12.75">
      <c r="A30">
        <v>1</v>
      </c>
      <c r="B30" t="s">
        <v>1</v>
      </c>
      <c r="C30">
        <v>133.10189</v>
      </c>
      <c r="D30">
        <v>-86.41109</v>
      </c>
      <c r="E30">
        <v>-38.5599</v>
      </c>
      <c r="H30" s="7">
        <v>1</v>
      </c>
      <c r="I30" s="7" t="s">
        <v>1</v>
      </c>
      <c r="J30" s="8">
        <v>-78.22845</v>
      </c>
      <c r="K30" s="8">
        <v>-19.36461</v>
      </c>
      <c r="L30" s="8">
        <v>-92.14214</v>
      </c>
      <c r="N30" s="20">
        <f>(T4+T7)/2</f>
        <v>-0.1814600000000013</v>
      </c>
      <c r="O30" s="20">
        <f>(U4+U7)/2</f>
        <v>-0.033939999999999415</v>
      </c>
      <c r="P30" s="20">
        <f>SQRT(SUMSQ(N30:O30))</f>
        <v>0.1846067582728228</v>
      </c>
      <c r="R30" s="20">
        <f>J30+N30</f>
        <v>-78.40991</v>
      </c>
      <c r="S30" s="20">
        <f>K30+O30</f>
        <v>-19.39855</v>
      </c>
      <c r="T30" s="19">
        <f>L30</f>
        <v>-92.14214</v>
      </c>
    </row>
    <row r="31" spans="1:20" ht="12.75">
      <c r="A31">
        <v>2</v>
      </c>
      <c r="B31" t="s">
        <v>1</v>
      </c>
      <c r="C31">
        <v>133.07068</v>
      </c>
      <c r="D31">
        <v>-86.71099</v>
      </c>
      <c r="E31">
        <v>5.44185</v>
      </c>
      <c r="H31" s="7">
        <v>2</v>
      </c>
      <c r="I31" s="7" t="s">
        <v>1</v>
      </c>
      <c r="J31" s="8">
        <v>-103.6244</v>
      </c>
      <c r="K31" s="8">
        <v>-5.53482</v>
      </c>
      <c r="L31" s="8">
        <v>-92.05667</v>
      </c>
      <c r="N31" s="6"/>
      <c r="O31" s="6"/>
      <c r="P31" s="6"/>
      <c r="R31" s="6"/>
      <c r="S31" s="6"/>
      <c r="T31" s="19">
        <f>L31</f>
        <v>-92.05667</v>
      </c>
    </row>
    <row r="32" spans="1:20" ht="12.75">
      <c r="A32">
        <v>3</v>
      </c>
      <c r="B32" t="s">
        <v>1</v>
      </c>
      <c r="C32">
        <v>115.87675</v>
      </c>
      <c r="D32">
        <v>-121.12815</v>
      </c>
      <c r="E32">
        <v>5.34419</v>
      </c>
      <c r="H32" s="9">
        <v>3</v>
      </c>
      <c r="I32" s="9" t="s">
        <v>1</v>
      </c>
      <c r="J32" s="10">
        <v>-52.51832</v>
      </c>
      <c r="K32" s="10">
        <v>31.19912</v>
      </c>
      <c r="L32" s="10">
        <v>-91.97427</v>
      </c>
      <c r="N32" s="20">
        <f>(T5+T6)/2</f>
        <v>-0.031085000000000917</v>
      </c>
      <c r="O32" s="20">
        <f>(U5+U6)/2</f>
        <v>-0.20121500000000125</v>
      </c>
      <c r="P32" s="20">
        <f>SQRT(SUMSQ(N32:O32))</f>
        <v>0.20360194854175773</v>
      </c>
      <c r="R32" s="20">
        <f>J32+N32</f>
        <v>-52.54940500000001</v>
      </c>
      <c r="S32" s="20">
        <f>K32+O32</f>
        <v>30.997905</v>
      </c>
      <c r="T32" s="19">
        <f>L32</f>
        <v>-91.97427</v>
      </c>
    </row>
    <row r="33" spans="1:20" ht="12.75">
      <c r="A33">
        <v>4</v>
      </c>
      <c r="B33" t="s">
        <v>1</v>
      </c>
      <c r="C33">
        <v>111.0614</v>
      </c>
      <c r="D33">
        <v>-130.84099</v>
      </c>
      <c r="E33">
        <v>5.28622</v>
      </c>
      <c r="H33" s="9">
        <v>4</v>
      </c>
      <c r="I33" s="9" t="s">
        <v>1</v>
      </c>
      <c r="J33" s="10">
        <v>-78.27428</v>
      </c>
      <c r="K33" s="10">
        <v>44.04458</v>
      </c>
      <c r="L33" s="10">
        <v>-91.90945</v>
      </c>
      <c r="N33" s="6"/>
      <c r="O33" s="6"/>
      <c r="P33" s="6"/>
      <c r="R33" s="6"/>
      <c r="S33" s="6"/>
      <c r="T33" s="19">
        <f>L33</f>
        <v>-91.90945</v>
      </c>
    </row>
    <row r="34" spans="1:20" ht="12.75">
      <c r="A34">
        <v>5</v>
      </c>
      <c r="B34" t="s">
        <v>1</v>
      </c>
      <c r="C34">
        <v>116.25245</v>
      </c>
      <c r="D34">
        <v>-121.0707</v>
      </c>
      <c r="E34">
        <v>-38.67242</v>
      </c>
      <c r="H34" t="s">
        <v>18</v>
      </c>
      <c r="J34" s="6"/>
      <c r="K34" s="6"/>
      <c r="L34" s="6"/>
      <c r="N34" s="6"/>
      <c r="O34" s="6"/>
      <c r="T34" s="4"/>
    </row>
    <row r="35" spans="1:20" ht="12.75">
      <c r="A35">
        <v>6</v>
      </c>
      <c r="B35" t="s">
        <v>1</v>
      </c>
      <c r="C35">
        <v>111.52116</v>
      </c>
      <c r="D35">
        <v>-130.72063</v>
      </c>
      <c r="E35">
        <v>-38.7191</v>
      </c>
      <c r="H35" s="11">
        <v>5</v>
      </c>
      <c r="I35" s="11" t="s">
        <v>1</v>
      </c>
      <c r="J35" s="12">
        <v>135.46316</v>
      </c>
      <c r="K35" s="12">
        <v>-84.16982</v>
      </c>
      <c r="L35" s="12">
        <v>-91.84785</v>
      </c>
      <c r="N35" s="20">
        <f>(T10+T13)/2</f>
        <v>-0.03876499999999794</v>
      </c>
      <c r="O35" s="20">
        <f>(U10+U13)/2</f>
        <v>0.012650000000007822</v>
      </c>
      <c r="P35" s="20">
        <f>SQRT(SUMSQ(N35:O35))</f>
        <v>0.04077680376145289</v>
      </c>
      <c r="R35" s="20">
        <f>J35+N35</f>
        <v>135.424395</v>
      </c>
      <c r="S35" s="20">
        <f>K35+O35</f>
        <v>-84.15717</v>
      </c>
      <c r="T35" s="19">
        <f>L35</f>
        <v>-91.84785</v>
      </c>
    </row>
    <row r="36" spans="1:20" ht="12.75">
      <c r="A36">
        <v>7</v>
      </c>
      <c r="B36" t="s">
        <v>1</v>
      </c>
      <c r="C36">
        <v>81.49092</v>
      </c>
      <c r="D36">
        <v>-191.23243</v>
      </c>
      <c r="E36">
        <v>-38.96664</v>
      </c>
      <c r="H36" s="11">
        <v>6</v>
      </c>
      <c r="I36" s="11" t="s">
        <v>1</v>
      </c>
      <c r="J36" s="12">
        <v>156.9355</v>
      </c>
      <c r="K36" s="12">
        <v>-94.52487</v>
      </c>
      <c r="L36" s="12">
        <v>-92.02786</v>
      </c>
      <c r="N36" s="6"/>
      <c r="O36" s="6"/>
      <c r="P36" s="6"/>
      <c r="R36" s="6"/>
      <c r="S36" s="6"/>
      <c r="T36" s="19">
        <f>L36</f>
        <v>-92.02786</v>
      </c>
    </row>
    <row r="37" spans="1:20" ht="12.75">
      <c r="A37">
        <v>8</v>
      </c>
      <c r="B37" t="s">
        <v>1</v>
      </c>
      <c r="C37">
        <v>81.15397</v>
      </c>
      <c r="D37">
        <v>-191.41732</v>
      </c>
      <c r="E37">
        <v>5.01827</v>
      </c>
      <c r="H37" s="13">
        <v>7</v>
      </c>
      <c r="I37" s="13" t="s">
        <v>1</v>
      </c>
      <c r="J37" s="14">
        <v>82.02221</v>
      </c>
      <c r="K37" s="14">
        <v>-194.11343</v>
      </c>
      <c r="L37" s="14">
        <v>-92.27037</v>
      </c>
      <c r="N37" s="20">
        <f>(T17+T18)/2</f>
        <v>-0.04756499999999164</v>
      </c>
      <c r="O37" s="20">
        <f>(U17+U18)/2</f>
        <v>0.1402000000000072</v>
      </c>
      <c r="P37" s="20">
        <f>SQRT(SUMSQ(N37:O37))</f>
        <v>0.14804887444692455</v>
      </c>
      <c r="R37" s="20">
        <f>J37+N37</f>
        <v>81.97464500000001</v>
      </c>
      <c r="S37" s="20">
        <f>K37+O37</f>
        <v>-193.97323</v>
      </c>
      <c r="T37" s="19">
        <f>L37</f>
        <v>-92.27037</v>
      </c>
    </row>
    <row r="38" spans="1:20" ht="12.75">
      <c r="A38">
        <v>9</v>
      </c>
      <c r="B38" t="s">
        <v>1</v>
      </c>
      <c r="C38">
        <v>-52.03062</v>
      </c>
      <c r="D38">
        <v>27.8844</v>
      </c>
      <c r="E38">
        <v>-19.74252</v>
      </c>
      <c r="H38" s="13">
        <v>8</v>
      </c>
      <c r="I38" s="13" t="s">
        <v>1</v>
      </c>
      <c r="J38" s="14">
        <v>103.4971</v>
      </c>
      <c r="K38" s="14">
        <v>-204.9185</v>
      </c>
      <c r="L38" s="14">
        <v>-92.21533</v>
      </c>
      <c r="N38" s="6"/>
      <c r="O38" s="6"/>
      <c r="P38" s="6"/>
      <c r="R38" s="6"/>
      <c r="S38" s="6"/>
      <c r="T38" s="19">
        <f>L38</f>
        <v>-92.21533</v>
      </c>
    </row>
    <row r="39" spans="1:5" ht="12.75">
      <c r="A39">
        <v>10</v>
      </c>
      <c r="B39" t="s">
        <v>1</v>
      </c>
      <c r="C39">
        <v>-51.80471</v>
      </c>
      <c r="D39">
        <v>27.75233</v>
      </c>
      <c r="E39">
        <v>26.24821</v>
      </c>
    </row>
    <row r="40" spans="1:5" ht="12.75">
      <c r="A40">
        <v>11</v>
      </c>
      <c r="B40" t="s">
        <v>1</v>
      </c>
      <c r="C40">
        <v>-75.19915</v>
      </c>
      <c r="D40">
        <v>-17.63914</v>
      </c>
      <c r="E40">
        <v>26.14508</v>
      </c>
    </row>
    <row r="41" spans="1:5" ht="12.75">
      <c r="A41">
        <v>12</v>
      </c>
      <c r="B41" t="s">
        <v>1</v>
      </c>
      <c r="C41">
        <v>-75.37126</v>
      </c>
      <c r="D41">
        <v>-17.54426</v>
      </c>
      <c r="E41">
        <v>-19.87078</v>
      </c>
    </row>
    <row r="43" ht="12.75">
      <c r="A43" t="s">
        <v>24</v>
      </c>
    </row>
    <row r="44" spans="1:5" ht="12.75">
      <c r="A44">
        <v>1</v>
      </c>
      <c r="B44" t="s">
        <v>1</v>
      </c>
      <c r="C44">
        <v>84.79417</v>
      </c>
      <c r="D44">
        <v>-175.34868</v>
      </c>
      <c r="E44">
        <v>-37.8728</v>
      </c>
    </row>
    <row r="45" spans="1:5" ht="12.75">
      <c r="A45">
        <v>2</v>
      </c>
      <c r="B45" t="s">
        <v>1</v>
      </c>
      <c r="C45">
        <v>84.64734</v>
      </c>
      <c r="D45">
        <v>-175.45746</v>
      </c>
      <c r="E45">
        <v>6.11223</v>
      </c>
    </row>
    <row r="46" spans="1:5" ht="12.75">
      <c r="A46">
        <v>3</v>
      </c>
      <c r="B46" t="s">
        <v>1</v>
      </c>
      <c r="C46">
        <v>118.64862</v>
      </c>
      <c r="D46">
        <v>-116.89105</v>
      </c>
      <c r="E46">
        <v>-37.8493</v>
      </c>
    </row>
    <row r="47" spans="1:5" ht="12.75">
      <c r="A47">
        <v>4</v>
      </c>
      <c r="B47" t="s">
        <v>1</v>
      </c>
      <c r="C47">
        <v>118.39436</v>
      </c>
      <c r="D47">
        <v>-116.93344</v>
      </c>
      <c r="E47">
        <v>6.15759</v>
      </c>
    </row>
    <row r="48" spans="1:5" ht="12.75">
      <c r="A48">
        <v>5</v>
      </c>
      <c r="B48" t="s">
        <v>1</v>
      </c>
      <c r="C48">
        <v>123.80181</v>
      </c>
      <c r="D48">
        <v>-107.53984</v>
      </c>
      <c r="E48">
        <v>6.17709</v>
      </c>
    </row>
    <row r="49" spans="1:5" ht="12.75">
      <c r="A49">
        <v>6</v>
      </c>
      <c r="B49" t="s">
        <v>1</v>
      </c>
      <c r="C49">
        <v>123.99895</v>
      </c>
      <c r="D49">
        <v>-107.5679</v>
      </c>
      <c r="E49">
        <v>-37.84165</v>
      </c>
    </row>
    <row r="50" spans="1:5" ht="12.75">
      <c r="A50">
        <v>7</v>
      </c>
      <c r="B50" t="s">
        <v>1</v>
      </c>
      <c r="C50">
        <v>143.14939</v>
      </c>
      <c r="D50">
        <v>-74.12349</v>
      </c>
      <c r="E50">
        <v>-37.8603</v>
      </c>
    </row>
    <row r="51" spans="1:5" ht="12.75">
      <c r="A51">
        <v>8</v>
      </c>
      <c r="B51" t="s">
        <v>1</v>
      </c>
      <c r="C51">
        <v>143.02452</v>
      </c>
      <c r="D51">
        <v>-74.21061</v>
      </c>
      <c r="E51">
        <v>6.14195</v>
      </c>
    </row>
    <row r="52" spans="1:5" ht="12.75">
      <c r="A52">
        <v>9</v>
      </c>
      <c r="B52" t="s">
        <v>1</v>
      </c>
      <c r="C52">
        <v>-48.30248</v>
      </c>
      <c r="D52">
        <v>29.56262</v>
      </c>
      <c r="E52">
        <v>-18.82585</v>
      </c>
    </row>
    <row r="53" spans="1:5" ht="12.75">
      <c r="A53">
        <v>10</v>
      </c>
      <c r="B53" t="s">
        <v>1</v>
      </c>
      <c r="C53">
        <v>-73.76795</v>
      </c>
      <c r="D53">
        <v>-14.71069</v>
      </c>
      <c r="E53">
        <v>-18.84834</v>
      </c>
    </row>
    <row r="54" spans="1:5" ht="12.75">
      <c r="A54">
        <v>11</v>
      </c>
      <c r="B54" t="s">
        <v>1</v>
      </c>
      <c r="C54">
        <v>-73.49379</v>
      </c>
      <c r="D54">
        <v>-14.75713</v>
      </c>
      <c r="E54">
        <v>27.16708</v>
      </c>
    </row>
    <row r="55" spans="1:5" ht="12.75">
      <c r="A55">
        <v>12</v>
      </c>
      <c r="B55" t="s">
        <v>1</v>
      </c>
      <c r="C55">
        <v>-48.26001</v>
      </c>
      <c r="D55">
        <v>29.63869</v>
      </c>
      <c r="E55">
        <v>27.1649</v>
      </c>
    </row>
  </sheetData>
  <printOptions gridLines="1"/>
  <pageMargins left="0.75" right="0.75" top="1" bottom="1" header="0.5" footer="0.5"/>
  <pageSetup fitToHeight="1" fitToWidth="1" horizontalDpi="600" verticalDpi="600" orientation="landscape" scale="5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NCSX-team</cp:lastModifiedBy>
  <cp:lastPrinted>2008-07-15T13:41:23Z</cp:lastPrinted>
  <dcterms:created xsi:type="dcterms:W3CDTF">2008-07-15T12:47:36Z</dcterms:created>
  <dcterms:modified xsi:type="dcterms:W3CDTF">2008-07-21T15:29:34Z</dcterms:modified>
  <cp:category/>
  <cp:version/>
  <cp:contentType/>
  <cp:contentStatus/>
</cp:coreProperties>
</file>