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<sst xmlns="http://schemas.openxmlformats.org/spreadsheetml/2006/main" count="197" uniqueCount="74">
  <si>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</si>
  <si>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</si>
  <si>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</si>
  <si>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</si>
  <si>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</si>
  <si>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</si>
  <si>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</si>
  <si>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</si>
  <si>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</si>
  <si>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</si>
  <si>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</si>
  <si>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</si>
  <si>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</si>
  <si>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</si>
  <si>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</si>
  <si>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</si>
  <si>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</si>
  <si>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</si>
  <si>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</si>
  <si>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</si>
  <si>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</si>
  <si>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</si>
  <si>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</si>
  <si>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</si>
  <si>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</si>
  <si>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</si>
  <si>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</si>
  <si>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</si>
  <si>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</si>
  <si>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</si>
  <si>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</si>
  <si>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</si>
  <si>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</si>
  <si>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</si>
  <si>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</si>
  <si>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</si>
  <si>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</si>
  <si>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</si>
  <si>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</si>
  <si>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</si>
  <si>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</si>
  <si>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</si>
  <si>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</si>
  <si>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</si>
  <si>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</si>
  <si>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</si>
  <si>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</si>
  <si>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LOCATIONS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</si>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</sst>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0"/>
        </c:ser>
        <c:marker val="1"/>
        <c:axId val="4768733"/>
        <c:axId val="42918598"/>
      </c:lineChart>
      <c:catAx>
        <c:axId val="4768733"/>
        <c:scaling>
          <c:orientation val="minMax"/>
        </c:scaling>
        <c:axPos val="b"/>
        <c:delete val="1"/>
        <c:majorTickMark val="out"/>
        <c:minorTickMark val="none"/>
        <c:tickLblPos val="nextTo"/>
        <c:crossAx val="42918598"/>
        <c:crosses val="autoZero"/>
        <c:auto val="1"/>
        <c:lblOffset val="100"/>
        <c:noMultiLvlLbl val="0"/>
      </c:catAx>
      <c:valAx>
        <c:axId val="42918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73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619631"/>
        <c:axId val="1692349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8093737"/>
        <c:axId val="28625906"/>
      </c:scatterChart>
      <c:val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23496"/>
        <c:crosses val="max"/>
        <c:crossBetween val="midCat"/>
        <c:dispUnits/>
      </c:valAx>
      <c:valAx>
        <c:axId val="1692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631"/>
        <c:crosses val="max"/>
        <c:crossBetween val="midCat"/>
        <c:dispUnits/>
      </c:valAx>
      <c:valAx>
        <c:axId val="18093737"/>
        <c:scaling>
          <c:orientation val="minMax"/>
        </c:scaling>
        <c:axPos val="b"/>
        <c:delete val="1"/>
        <c:majorTickMark val="in"/>
        <c:minorTickMark val="none"/>
        <c:tickLblPos val="nextTo"/>
        <c:crossAx val="28625906"/>
        <c:crosses val="max"/>
        <c:crossBetween val="midCat"/>
        <c:dispUnits/>
      </c:valAx>
      <c:valAx>
        <c:axId val="28625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937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723063"/>
        <c:axId val="538543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0.015954654282976866</c:v>
                </c:pt>
                <c:pt idx="1">
                  <c:v>0.028495625698727912</c:v>
                </c:pt>
                <c:pt idx="2">
                  <c:v>0.04889868924126844</c:v>
                </c:pt>
                <c:pt idx="3">
                  <c:v>0.0806203090614347</c:v>
                </c:pt>
                <c:pt idx="4">
                  <c:v>0.1277085342464336</c:v>
                </c:pt>
                <c:pt idx="5">
                  <c:v>0.19436747944747765</c:v>
                </c:pt>
                <c:pt idx="6">
                  <c:v>0.2842205698832198</c:v>
                </c:pt>
                <c:pt idx="7">
                  <c:v>0.3993150048460412</c:v>
                </c:pt>
                <c:pt idx="8">
                  <c:v>0.5390188762886831</c:v>
                </c:pt>
                <c:pt idx="9">
                  <c:v>0.6990697979395692</c:v>
                </c:pt>
                <c:pt idx="10">
                  <c:v>0.8710946082689194</c:v>
                </c:pt>
                <c:pt idx="11">
                  <c:v>1.0428895899413413</c:v>
                </c:pt>
                <c:pt idx="12">
                  <c:v>1.199608570410483</c:v>
                </c:pt>
                <c:pt idx="13">
                  <c:v>1.3257725050919684</c:v>
                </c:pt>
                <c:pt idx="14">
                  <c:v>1.4077536983116457</c:v>
                </c:pt>
                <c:pt idx="15">
                  <c:v>1.4361922094451625</c:v>
                </c:pt>
                <c:pt idx="16">
                  <c:v>1.4077536983116457</c:v>
                </c:pt>
                <c:pt idx="17">
                  <c:v>1.3257725050919684</c:v>
                </c:pt>
                <c:pt idx="18">
                  <c:v>1.199608570410483</c:v>
                </c:pt>
                <c:pt idx="19">
                  <c:v>1.0428895899413413</c:v>
                </c:pt>
                <c:pt idx="20">
                  <c:v>0.8710946082689194</c:v>
                </c:pt>
                <c:pt idx="21">
                  <c:v>0.6990697979395692</c:v>
                </c:pt>
                <c:pt idx="22">
                  <c:v>0.5390188762886835</c:v>
                </c:pt>
                <c:pt idx="23">
                  <c:v>0.39931500484604165</c:v>
                </c:pt>
                <c:pt idx="24">
                  <c:v>0.28422056988322014</c:v>
                </c:pt>
                <c:pt idx="25">
                  <c:v>0.19436747944747793</c:v>
                </c:pt>
                <c:pt idx="26">
                  <c:v>0.1277085342464338</c:v>
                </c:pt>
                <c:pt idx="27">
                  <c:v>0.08062030906143483</c:v>
                </c:pt>
                <c:pt idx="28">
                  <c:v>0.048898689241268514</c:v>
                </c:pt>
                <c:pt idx="29">
                  <c:v>0.028495625698727912</c:v>
                </c:pt>
                <c:pt idx="30">
                  <c:v>0.015954654282976866</c:v>
                </c:pt>
              </c:numCache>
            </c:numRef>
          </c:val>
          <c:smooth val="0"/>
        </c:ser>
        <c:axId val="14927409"/>
        <c:axId val="128954"/>
      </c:line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854384"/>
        <c:crosses val="autoZero"/>
        <c:auto val="0"/>
        <c:lblOffset val="100"/>
        <c:tickLblSkip val="1"/>
        <c:noMultiLvlLbl val="0"/>
      </c:catAx>
      <c:valAx>
        <c:axId val="538543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23063"/>
        <c:crossesAt val="1"/>
        <c:crossBetween val="between"/>
        <c:dispUnits/>
      </c:valAx>
      <c:catAx>
        <c:axId val="14927409"/>
        <c:scaling>
          <c:orientation val="minMax"/>
        </c:scaling>
        <c:axPos val="b"/>
        <c:delete val="1"/>
        <c:majorTickMark val="in"/>
        <c:minorTickMark val="none"/>
        <c:tickLblPos val="nextTo"/>
        <c:crossAx val="128954"/>
        <c:crosses val="autoZero"/>
        <c:auto val="0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274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</c:ser>
        <c:axId val="1160587"/>
        <c:axId val="10445284"/>
      </c:areaChart>
      <c:catAx>
        <c:axId val="1160587"/>
        <c:scaling>
          <c:orientation val="minMax"/>
        </c:scaling>
        <c:axPos val="b"/>
        <c:delete val="1"/>
        <c:majorTickMark val="out"/>
        <c:minorTickMark val="none"/>
        <c:tickLblPos val="nextTo"/>
        <c:crossAx val="10445284"/>
        <c:crosses val="autoZero"/>
        <c:auto val="1"/>
        <c:lblOffset val="100"/>
        <c:noMultiLvlLbl val="0"/>
      </c:catAx>
      <c:valAx>
        <c:axId val="10445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058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898693"/>
        <c:axId val="407616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310495"/>
        <c:axId val="13359000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761646"/>
        <c:crosses val="autoZero"/>
        <c:auto val="0"/>
        <c:lblOffset val="100"/>
        <c:tickLblSkip val="1"/>
        <c:noMultiLvlLbl val="0"/>
      </c:catAx>
      <c:valAx>
        <c:axId val="40761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98693"/>
        <c:crossesAt val="1"/>
        <c:crossBetween val="between"/>
        <c:dispUnits/>
      </c:valAx>
      <c:catAx>
        <c:axId val="31310495"/>
        <c:scaling>
          <c:orientation val="minMax"/>
        </c:scaling>
        <c:axPos val="b"/>
        <c:delete val="1"/>
        <c:majorTickMark val="in"/>
        <c:minorTickMark val="none"/>
        <c:tickLblPos val="nextTo"/>
        <c:crossAx val="13359000"/>
        <c:crosses val="autoZero"/>
        <c:auto val="0"/>
        <c:lblOffset val="100"/>
        <c:tickLblSkip val="1"/>
        <c:noMultiLvlLbl val="0"/>
      </c:catAx>
      <c:valAx>
        <c:axId val="133590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3104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1"/>
        </c:ser>
        <c:axId val="53122137"/>
        <c:axId val="8337186"/>
      </c:lineChart>
      <c:catAx>
        <c:axId val="5312213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8337186"/>
        <c:crosses val="autoZero"/>
        <c:auto val="0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221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925811"/>
        <c:axId val="42234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1.5387456010192315E-08</c:v>
                </c:pt>
                <c:pt idx="1">
                  <c:v>1.789591861358988E-83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010925"/>
        <c:axId val="6554006"/>
      </c:lin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23436"/>
        <c:crosses val="autoZero"/>
        <c:auto val="0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925811"/>
        <c:crossesAt val="1"/>
        <c:crossBetween val="between"/>
        <c:dispUnits/>
      </c:valAx>
      <c:catAx>
        <c:axId val="38010925"/>
        <c:scaling>
          <c:orientation val="minMax"/>
        </c:scaling>
        <c:axPos val="b"/>
        <c:delete val="1"/>
        <c:majorTickMark val="in"/>
        <c:minorTickMark val="none"/>
        <c:tickLblPos val="nextTo"/>
        <c:crossAx val="6554006"/>
        <c:crosses val="autoZero"/>
        <c:auto val="0"/>
        <c:lblOffset val="100"/>
        <c:tickLblSkip val="1"/>
        <c:noMultiLvlLbl val="0"/>
      </c:catAx>
      <c:valAx>
        <c:axId val="65540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Nominal!$F$47:$F$64</c:f>
              <c:numCache>
                <c:ptCount val="18"/>
                <c:pt idx="0">
                  <c:v>0.2202</c:v>
                </c:pt>
                <c:pt idx="1">
                  <c:v>0.2957</c:v>
                </c:pt>
                <c:pt idx="2">
                  <c:v>0.2218</c:v>
                </c:pt>
                <c:pt idx="3">
                  <c:v>0.2887</c:v>
                </c:pt>
                <c:pt idx="4">
                  <c:v>0.3004</c:v>
                </c:pt>
                <c:pt idx="5">
                  <c:v>0.2134</c:v>
                </c:pt>
                <c:pt idx="6">
                  <c:v>0.3074</c:v>
                </c:pt>
                <c:pt idx="7">
                  <c:v>0.2202</c:v>
                </c:pt>
                <c:pt idx="8">
                  <c:v>0.2195</c:v>
                </c:pt>
                <c:pt idx="9">
                  <c:v>0.2833</c:v>
                </c:pt>
                <c:pt idx="10">
                  <c:v>0.281</c:v>
                </c:pt>
                <c:pt idx="11">
                  <c:v>0.2175</c:v>
                </c:pt>
                <c:pt idx="12">
                  <c:v>0.2209</c:v>
                </c:pt>
                <c:pt idx="13">
                  <c:v>0.2847</c:v>
                </c:pt>
                <c:pt idx="14">
                  <c:v>0.2246</c:v>
                </c:pt>
                <c:pt idx="15">
                  <c:v>0.2943</c:v>
                </c:pt>
                <c:pt idx="16">
                  <c:v>0.2948</c:v>
                </c:pt>
                <c:pt idx="17">
                  <c:v>0.2242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0.25625555555555557</c:v>
                </c:pt>
                <c:pt idx="1">
                  <c:v>0.25625555555555557</c:v>
                </c:pt>
                <c:pt idx="2">
                  <c:v>0.25625555555555557</c:v>
                </c:pt>
                <c:pt idx="3">
                  <c:v>0.25625555555555557</c:v>
                </c:pt>
                <c:pt idx="4">
                  <c:v>0.25625555555555557</c:v>
                </c:pt>
                <c:pt idx="5">
                  <c:v>0.25625555555555557</c:v>
                </c:pt>
                <c:pt idx="6">
                  <c:v>0.25625555555555557</c:v>
                </c:pt>
                <c:pt idx="7">
                  <c:v>0.25625555555555557</c:v>
                </c:pt>
                <c:pt idx="8">
                  <c:v>0.25625555555555557</c:v>
                </c:pt>
                <c:pt idx="9">
                  <c:v>0.25625555555555557</c:v>
                </c:pt>
                <c:pt idx="10">
                  <c:v>0.25625555555555557</c:v>
                </c:pt>
                <c:pt idx="11">
                  <c:v>0.25625555555555557</c:v>
                </c:pt>
                <c:pt idx="12">
                  <c:v>0.25625555555555557</c:v>
                </c:pt>
                <c:pt idx="13">
                  <c:v>0.25625555555555557</c:v>
                </c:pt>
                <c:pt idx="14">
                  <c:v>0.25625555555555557</c:v>
                </c:pt>
                <c:pt idx="15">
                  <c:v>0.25625555555555557</c:v>
                </c:pt>
                <c:pt idx="16">
                  <c:v>0.25625555555555557</c:v>
                </c:pt>
                <c:pt idx="17">
                  <c:v>0.25625555555555557</c:v>
                </c:pt>
              </c:numCache>
            </c:numRef>
          </c:val>
          <c:smooth val="0"/>
        </c:ser>
        <c:marker val="1"/>
        <c:axId val="58986055"/>
        <c:axId val="61112448"/>
      </c:lineChart>
      <c:catAx>
        <c:axId val="58986055"/>
        <c:scaling>
          <c:orientation val="minMax"/>
        </c:scaling>
        <c:axPos val="b"/>
        <c:delete val="1"/>
        <c:majorTickMark val="out"/>
        <c:minorTickMark val="none"/>
        <c:tickLblPos val="nextTo"/>
        <c:crossAx val="61112448"/>
        <c:crosses val="autoZero"/>
        <c:auto val="1"/>
        <c:lblOffset val="100"/>
        <c:noMultiLvlLbl val="0"/>
      </c:catAx>
      <c:valAx>
        <c:axId val="6111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98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141121"/>
        <c:axId val="511612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797851"/>
        <c:axId val="50418612"/>
      </c:lineChart>
      <c:catAx>
        <c:axId val="1314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161226"/>
        <c:crosses val="autoZero"/>
        <c:auto val="0"/>
        <c:lblOffset val="100"/>
        <c:tickLblSkip val="1"/>
        <c:noMultiLvlLbl val="0"/>
      </c:catAx>
      <c:valAx>
        <c:axId val="5116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41121"/>
        <c:crossesAt val="1"/>
        <c:crossBetween val="between"/>
        <c:dispUnits/>
      </c:valAx>
      <c:catAx>
        <c:axId val="57797851"/>
        <c:scaling>
          <c:orientation val="minMax"/>
        </c:scaling>
        <c:axPos val="b"/>
        <c:delete val="1"/>
        <c:majorTickMark val="in"/>
        <c:minorTickMark val="none"/>
        <c:tickLblPos val="nextTo"/>
        <c:crossAx val="50418612"/>
        <c:crosses val="autoZero"/>
        <c:auto val="0"/>
        <c:lblOffset val="100"/>
        <c:tickLblSkip val="1"/>
        <c:noMultiLvlLbl val="0"/>
      </c:catAx>
      <c:valAx>
        <c:axId val="504186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1114325"/>
        <c:axId val="57375742"/>
      </c:scatterChart>
      <c:val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5742"/>
        <c:crosses val="max"/>
        <c:crossBetween val="midCat"/>
        <c:dispUnits/>
      </c:valAx>
      <c:valAx>
        <c:axId val="573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143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E141-115-R8-CSD-6-22-06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E141-115-R8-CSD-6-22-06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E141-115-R8-CSD-6-22-06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39225.53753472222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18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18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0.03</v>
      </c>
      <c r="D7" s="63"/>
      <c r="E7" s="62" t="s">
        <v>19</v>
      </c>
      <c r="F7" s="62"/>
      <c r="G7" s="36">
        <v>0.25625555555555557</v>
      </c>
      <c r="H7" s="6"/>
    </row>
    <row r="8" spans="2:8" ht="13.5">
      <c r="B8" s="58" t="s">
        <v>37</v>
      </c>
      <c r="C8" s="63">
        <v>-0.03</v>
      </c>
      <c r="D8" s="63"/>
      <c r="E8" s="64" t="s">
        <v>12</v>
      </c>
      <c r="F8" s="64"/>
      <c r="G8" s="35">
        <v>0.3074</v>
      </c>
      <c r="H8" s="5"/>
    </row>
    <row r="9" spans="5:8" ht="13.5">
      <c r="E9" s="64" t="s">
        <v>13</v>
      </c>
      <c r="F9" s="64"/>
      <c r="G9" s="35">
        <v>0.2134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0.094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18</v>
      </c>
      <c r="N13" s="44">
        <v>18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18</v>
      </c>
      <c r="N15" s="44">
        <v>18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0.21947092248929323</v>
      </c>
      <c r="L18" s="42">
        <v>0.2709232208485659</v>
      </c>
      <c r="M18" s="42">
        <v>0.12480425060608447</v>
      </c>
      <c r="N18" s="51">
        <v>0.3074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-0.23359665665301677</v>
      </c>
      <c r="L19" s="42">
        <v>-0.2887274504618276</v>
      </c>
      <c r="M19" s="42">
        <v>-0.13669245255262297</v>
      </c>
      <c r="N19" s="51">
        <v>0.2134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0.45306757914231</v>
      </c>
      <c r="L20" s="42">
        <v>0.5596506713103935</v>
      </c>
      <c r="M20" s="42">
        <v>0.26149670315870743</v>
      </c>
      <c r="N20" s="51">
        <v>0.094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0.019144904696889578</v>
      </c>
      <c r="L22" s="42">
        <v>0.024840994707804615</v>
      </c>
      <c r="M22" s="42">
        <v>-0.010054362613274847</v>
      </c>
      <c r="N22" s="51">
        <v>0.25625555555555557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0.14286685890453982</v>
      </c>
      <c r="L23" s="42">
        <v>0.2005135521853628</v>
      </c>
      <c r="M23" s="42">
        <v>0.07992449005049873</v>
      </c>
      <c r="N23" s="51">
        <v>0.25885236737004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0.14568285779757031</v>
      </c>
      <c r="L24" s="42">
        <v>0.2047372739210429</v>
      </c>
      <c r="M24" s="42">
        <v>0.0815882813964744</v>
      </c>
      <c r="N24" s="51">
        <v>0.03758537297191446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15.400573839906365</v>
      </c>
      <c r="D47" s="24">
        <v>-16.7146339476793</v>
      </c>
      <c r="E47" s="24">
        <v>-11.802570866055596</v>
      </c>
      <c r="F47" s="60">
        <v>0.2202</v>
      </c>
      <c r="G47" s="60">
        <v>0.1902</v>
      </c>
    </row>
    <row r="48" spans="2:7" ht="13.5">
      <c r="B48" s="27" t="s">
        <v>57</v>
      </c>
      <c r="C48" s="24">
        <v>25.7667735351233</v>
      </c>
      <c r="D48" s="24">
        <v>-42.53458008108689</v>
      </c>
      <c r="E48" s="24">
        <v>-10.293733377518773</v>
      </c>
      <c r="F48" s="60">
        <v>0.2957</v>
      </c>
      <c r="G48" s="60">
        <v>0.26570000000000005</v>
      </c>
    </row>
    <row r="49" spans="2:7" ht="13.5">
      <c r="B49" s="27" t="s">
        <v>58</v>
      </c>
      <c r="C49" s="24">
        <v>31.02020057385247</v>
      </c>
      <c r="D49" s="24">
        <v>-35.410428448182124</v>
      </c>
      <c r="E49" s="24">
        <v>-24.907880644811858</v>
      </c>
      <c r="F49" s="60">
        <v>0.2218</v>
      </c>
      <c r="G49" s="60">
        <v>0.1918</v>
      </c>
    </row>
    <row r="50" spans="2:7" ht="13.5">
      <c r="B50" s="27" t="s">
        <v>59</v>
      </c>
      <c r="C50" s="24">
        <v>45.83211407316952</v>
      </c>
      <c r="D50" s="24">
        <v>-53.46105184415662</v>
      </c>
      <c r="E50" s="24">
        <v>-17.600848599894704</v>
      </c>
      <c r="F50" s="60">
        <v>0.2887</v>
      </c>
      <c r="G50" s="60">
        <v>0.25870000000000004</v>
      </c>
    </row>
    <row r="51" spans="2:7" ht="13.5">
      <c r="B51" s="27" t="s">
        <v>60</v>
      </c>
      <c r="C51" s="24">
        <v>64.56854367722315</v>
      </c>
      <c r="D51" s="24">
        <v>-49.11968969841444</v>
      </c>
      <c r="E51" s="24">
        <v>-24.436995083979276</v>
      </c>
      <c r="F51" s="60">
        <v>0.3004</v>
      </c>
      <c r="G51" s="60">
        <v>0.2704</v>
      </c>
    </row>
    <row r="52" spans="2:7" ht="13.5">
      <c r="B52" s="27" t="s">
        <v>61</v>
      </c>
      <c r="C52" s="24">
        <v>56.874687880096005</v>
      </c>
      <c r="D52" s="24">
        <v>-40.28757871972481</v>
      </c>
      <c r="E52" s="24">
        <v>-46.6171385858397</v>
      </c>
      <c r="F52" s="60">
        <v>0.2134</v>
      </c>
      <c r="G52" s="60">
        <v>0.1834</v>
      </c>
    </row>
    <row r="53" spans="2:7" ht="13.5">
      <c r="B53" s="27" t="s">
        <v>62</v>
      </c>
      <c r="C53" s="24">
        <v>88.0979877660487</v>
      </c>
      <c r="D53" s="24">
        <v>-33.25161937496958</v>
      </c>
      <c r="E53" s="24">
        <v>-33.01081991138495</v>
      </c>
      <c r="F53" s="60">
        <v>0.3074</v>
      </c>
      <c r="G53" s="60">
        <v>0.2774</v>
      </c>
    </row>
    <row r="54" spans="2:7" ht="13.5">
      <c r="B54" s="27" t="s">
        <v>63</v>
      </c>
      <c r="C54" s="24">
        <v>72.7275177584136</v>
      </c>
      <c r="D54" s="24">
        <v>-14.750926875485288</v>
      </c>
      <c r="E54" s="24">
        <v>-59.910364178043395</v>
      </c>
      <c r="F54" s="60">
        <v>0.2202</v>
      </c>
      <c r="G54" s="60">
        <v>0.1902</v>
      </c>
    </row>
    <row r="55" spans="2:7" ht="13.5">
      <c r="B55" s="27" t="s">
        <v>64</v>
      </c>
      <c r="C55" s="24">
        <v>67.1892133432361</v>
      </c>
      <c r="D55" s="24">
        <v>22.94855627514027</v>
      </c>
      <c r="E55" s="24">
        <v>-55.26098984158419</v>
      </c>
      <c r="F55" s="60">
        <v>0.2195</v>
      </c>
      <c r="G55" s="60">
        <v>0.1895</v>
      </c>
    </row>
    <row r="56" spans="2:7" ht="13.5">
      <c r="B56" s="27" t="s">
        <v>65</v>
      </c>
      <c r="C56" s="24">
        <v>89.34594261304515</v>
      </c>
      <c r="D56" s="24">
        <v>26.511359653619188</v>
      </c>
      <c r="E56" s="24">
        <v>-33.448961758650526</v>
      </c>
      <c r="F56" s="60">
        <v>0.2833</v>
      </c>
      <c r="G56" s="60">
        <v>0.25329999999999997</v>
      </c>
    </row>
    <row r="57" spans="2:7" ht="13.5">
      <c r="B57" s="27" t="s">
        <v>66</v>
      </c>
      <c r="C57" s="24">
        <v>79.7470107765995</v>
      </c>
      <c r="D57" s="24">
        <v>38.12455117360973</v>
      </c>
      <c r="E57" s="24">
        <v>-29.95296676876705</v>
      </c>
      <c r="F57" s="60">
        <v>0.281</v>
      </c>
      <c r="G57" s="60">
        <v>0.251</v>
      </c>
    </row>
    <row r="58" spans="2:7" ht="13.5">
      <c r="B58" s="27" t="s">
        <v>67</v>
      </c>
      <c r="C58" s="24">
        <v>57.90017874759281</v>
      </c>
      <c r="D58" s="24">
        <v>35.890672034140806</v>
      </c>
      <c r="E58" s="24">
        <v>-47.46851844339653</v>
      </c>
      <c r="F58" s="60">
        <v>0.2175</v>
      </c>
      <c r="G58" s="60">
        <v>0.1875</v>
      </c>
    </row>
    <row r="59" spans="2:7" ht="13.5">
      <c r="B59" s="27" t="s">
        <v>68</v>
      </c>
      <c r="C59" s="24">
        <v>42.96879336058957</v>
      </c>
      <c r="D59" s="24">
        <v>46.64149320064943</v>
      </c>
      <c r="E59" s="24">
        <v>-34.94519853609817</v>
      </c>
      <c r="F59" s="60">
        <v>0.2209</v>
      </c>
      <c r="G59" s="60">
        <v>0.19090000000000001</v>
      </c>
    </row>
    <row r="60" spans="2:7" ht="13.5">
      <c r="B60" s="27" t="s">
        <v>69</v>
      </c>
      <c r="C60" s="24">
        <v>56.026803451590595</v>
      </c>
      <c r="D60" s="24">
        <v>52.60339813552631</v>
      </c>
      <c r="E60" s="24">
        <v>-21.322166392672546</v>
      </c>
      <c r="F60" s="60">
        <v>0.2847</v>
      </c>
      <c r="G60" s="60">
        <v>0.25470000000000004</v>
      </c>
    </row>
    <row r="61" spans="2:7" ht="13.5">
      <c r="B61" s="27" t="s">
        <v>70</v>
      </c>
      <c r="C61" s="24">
        <v>28.319987474606553</v>
      </c>
      <c r="D61" s="24">
        <v>47.023444317698356</v>
      </c>
      <c r="E61" s="24">
        <v>-22.65610324966739</v>
      </c>
      <c r="F61" s="60">
        <v>0.2246</v>
      </c>
      <c r="G61" s="60">
        <v>0.1946</v>
      </c>
    </row>
    <row r="62" spans="2:7" ht="13.5">
      <c r="B62" s="27" t="s">
        <v>71</v>
      </c>
      <c r="C62" s="24">
        <v>27.877117796266504</v>
      </c>
      <c r="D62" s="24">
        <v>50.69479906052287</v>
      </c>
      <c r="E62" s="24">
        <v>-11.086410347937157</v>
      </c>
      <c r="F62" s="60">
        <v>0.2943</v>
      </c>
      <c r="G62" s="60">
        <v>0.2643</v>
      </c>
    </row>
    <row r="63" spans="2:7" ht="13.5">
      <c r="B63" s="27" t="s">
        <v>72</v>
      </c>
      <c r="C63" s="24">
        <v>21.511574323283213</v>
      </c>
      <c r="D63" s="24">
        <v>45.69125573310756</v>
      </c>
      <c r="E63" s="24">
        <v>-8.768861840518735</v>
      </c>
      <c r="F63" s="60">
        <v>0.2948</v>
      </c>
      <c r="G63" s="60">
        <v>0.26480000000000004</v>
      </c>
    </row>
    <row r="64" spans="2:7" ht="13.5">
      <c r="B64" s="27" t="s">
        <v>73</v>
      </c>
      <c r="C64" s="24">
        <v>16.203890094413893</v>
      </c>
      <c r="D64" s="24">
        <v>34.6488634890837</v>
      </c>
      <c r="E64" s="24">
        <v>-12.492007700639391</v>
      </c>
      <c r="F64" s="60">
        <v>0.2242</v>
      </c>
      <c r="G64" s="60">
        <v>0.1942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39225.53753472222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0.25625555555555557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0.03</v>
      </c>
      <c r="D8" s="72"/>
      <c r="E8" s="2"/>
      <c r="F8" s="14" t="s">
        <v>12</v>
      </c>
      <c r="G8" s="35">
        <v>0.3074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-0.03</v>
      </c>
      <c r="D9" s="72"/>
      <c r="E9" s="2"/>
      <c r="F9" s="14" t="s">
        <v>13</v>
      </c>
      <c r="G9" s="35">
        <v>0.2134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0.03758537297191446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15.538783917794781</v>
      </c>
      <c r="D47" s="24">
        <v>-16.58836432724308</v>
      </c>
      <c r="E47" s="24">
        <v>-11.91854290705189</v>
      </c>
      <c r="F47" s="60">
        <v>0.2202</v>
      </c>
      <c r="G47" s="39">
        <v>0.1902</v>
      </c>
    </row>
    <row r="48" spans="2:7" ht="13.5">
      <c r="B48" s="27" t="s">
        <v>57</v>
      </c>
      <c r="C48" s="24">
        <v>26.000370191776316</v>
      </c>
      <c r="D48" s="24">
        <v>-42.374403737860945</v>
      </c>
      <c r="E48" s="24">
        <v>-10.37875536504363</v>
      </c>
      <c r="F48" s="60">
        <v>0.2957</v>
      </c>
      <c r="G48" s="39">
        <v>0.26570000000000005</v>
      </c>
    </row>
    <row r="49" spans="2:7" ht="13.5">
      <c r="B49" s="27" t="s">
        <v>58</v>
      </c>
      <c r="C49" s="24">
        <v>31.10517563606064</v>
      </c>
      <c r="D49" s="24">
        <v>-35.21839698509699</v>
      </c>
      <c r="E49" s="24">
        <v>-24.979183174943046</v>
      </c>
      <c r="F49" s="60">
        <v>0.2218</v>
      </c>
      <c r="G49" s="39">
        <v>0.1918</v>
      </c>
    </row>
    <row r="50" spans="2:7" ht="13.5">
      <c r="B50" s="27" t="s">
        <v>59</v>
      </c>
      <c r="C50" s="24">
        <v>45.832818512250185</v>
      </c>
      <c r="D50" s="24">
        <v>-53.172324393694794</v>
      </c>
      <c r="E50" s="24">
        <v>-17.60110513003367</v>
      </c>
      <c r="F50" s="60">
        <v>0.2887</v>
      </c>
      <c r="G50" s="39">
        <v>0.25870000000000004</v>
      </c>
    </row>
    <row r="51" spans="2:7" ht="13.5">
      <c r="B51" s="27" t="s">
        <v>60</v>
      </c>
      <c r="C51" s="24">
        <v>64.47199720988672</v>
      </c>
      <c r="D51" s="24">
        <v>-48.83737599088904</v>
      </c>
      <c r="E51" s="24">
        <v>-24.401855056813723</v>
      </c>
      <c r="F51" s="60">
        <v>0.3004</v>
      </c>
      <c r="G51" s="39">
        <v>0.2704</v>
      </c>
    </row>
    <row r="52" spans="2:7" ht="13.5">
      <c r="B52" s="27" t="s">
        <v>61</v>
      </c>
      <c r="C52" s="24">
        <v>56.79300821215225</v>
      </c>
      <c r="D52" s="24">
        <v>-40.10269296683738</v>
      </c>
      <c r="E52" s="24">
        <v>-46.548601186151615</v>
      </c>
      <c r="F52" s="60">
        <v>0.2134</v>
      </c>
      <c r="G52" s="39">
        <v>0.1834</v>
      </c>
    </row>
    <row r="53" spans="2:7" ht="13.5">
      <c r="B53" s="27" t="s">
        <v>62</v>
      </c>
      <c r="C53" s="24">
        <v>87.88320280588269</v>
      </c>
      <c r="D53" s="24">
        <v>-33.046139927982615</v>
      </c>
      <c r="E53" s="24">
        <v>-32.932644592285165</v>
      </c>
      <c r="F53" s="60">
        <v>0.3074</v>
      </c>
      <c r="G53" s="39">
        <v>0.2774</v>
      </c>
    </row>
    <row r="54" spans="2:7" ht="13.5">
      <c r="B54" s="27" t="s">
        <v>63</v>
      </c>
      <c r="C54" s="24">
        <v>72.56461424864429</v>
      </c>
      <c r="D54" s="24">
        <v>-14.693828187956786</v>
      </c>
      <c r="E54" s="24">
        <v>-59.77367172549077</v>
      </c>
      <c r="F54" s="60">
        <v>0.2202</v>
      </c>
      <c r="G54" s="39">
        <v>0.1902</v>
      </c>
    </row>
    <row r="55" spans="2:7" ht="13.5">
      <c r="B55" s="27" t="s">
        <v>64</v>
      </c>
      <c r="C55" s="24">
        <v>67.05144613573616</v>
      </c>
      <c r="D55" s="24">
        <v>22.822704902371015</v>
      </c>
      <c r="E55" s="24">
        <v>-55.14538937503643</v>
      </c>
      <c r="F55" s="60">
        <v>0.2195</v>
      </c>
      <c r="G55" s="39">
        <v>0.1895</v>
      </c>
    </row>
    <row r="56" spans="2:7" ht="13.5">
      <c r="B56" s="27" t="s">
        <v>65</v>
      </c>
      <c r="C56" s="24">
        <v>89.12647169055586</v>
      </c>
      <c r="D56" s="24">
        <v>26.350992290821157</v>
      </c>
      <c r="E56" s="24">
        <v>-33.36908066763665</v>
      </c>
      <c r="F56" s="60">
        <v>0.2833</v>
      </c>
      <c r="G56" s="39">
        <v>0.25329999999999997</v>
      </c>
    </row>
    <row r="57" spans="2:7" ht="13.5">
      <c r="B57" s="27" t="s">
        <v>66</v>
      </c>
      <c r="C57" s="24">
        <v>79.57048904175605</v>
      </c>
      <c r="D57" s="24">
        <v>37.91560620104353</v>
      </c>
      <c r="E57" s="24">
        <v>-29.88871825777386</v>
      </c>
      <c r="F57" s="60">
        <v>0.281</v>
      </c>
      <c r="G57" s="39">
        <v>0.251</v>
      </c>
    </row>
    <row r="58" spans="2:7" ht="13.5">
      <c r="B58" s="27" t="s">
        <v>67</v>
      </c>
      <c r="C58" s="24">
        <v>57.79305128228128</v>
      </c>
      <c r="D58" s="24">
        <v>35.72406655517132</v>
      </c>
      <c r="E58" s="24">
        <v>-47.37862780591297</v>
      </c>
      <c r="F58" s="60">
        <v>0.2175</v>
      </c>
      <c r="G58" s="39">
        <v>0.1875</v>
      </c>
    </row>
    <row r="59" spans="2:7" ht="13.5">
      <c r="B59" s="27" t="s">
        <v>68</v>
      </c>
      <c r="C59" s="24">
        <v>42.92496727857277</v>
      </c>
      <c r="D59" s="24">
        <v>46.4281044215949</v>
      </c>
      <c r="E59" s="24">
        <v>-34.90842408667563</v>
      </c>
      <c r="F59" s="60">
        <v>0.2209</v>
      </c>
      <c r="G59" s="39">
        <v>0.19090000000000001</v>
      </c>
    </row>
    <row r="60" spans="2:7" ht="13.5">
      <c r="B60" s="27" t="s">
        <v>69</v>
      </c>
      <c r="C60" s="24">
        <v>55.94461809044071</v>
      </c>
      <c r="D60" s="24">
        <v>52.332474914677746</v>
      </c>
      <c r="E60" s="24">
        <v>-21.29225336291962</v>
      </c>
      <c r="F60" s="60">
        <v>0.2847</v>
      </c>
      <c r="G60" s="39">
        <v>0.25470000000000004</v>
      </c>
    </row>
    <row r="61" spans="2:7" ht="13.5">
      <c r="B61" s="27" t="s">
        <v>70</v>
      </c>
      <c r="C61" s="24">
        <v>28.364452834693775</v>
      </c>
      <c r="D61" s="24">
        <v>46.806488010284184</v>
      </c>
      <c r="E61" s="24">
        <v>-22.693414107425724</v>
      </c>
      <c r="F61" s="60">
        <v>0.2246</v>
      </c>
      <c r="G61" s="39">
        <v>0.1946</v>
      </c>
    </row>
    <row r="62" spans="2:7" ht="13.5">
      <c r="B62" s="27" t="s">
        <v>71</v>
      </c>
      <c r="C62" s="24">
        <v>28.01214318963884</v>
      </c>
      <c r="D62" s="24">
        <v>50.43794328370937</v>
      </c>
      <c r="E62" s="24">
        <v>-11.135555615937637</v>
      </c>
      <c r="F62" s="60">
        <v>0.2943</v>
      </c>
      <c r="G62" s="39">
        <v>0.2643</v>
      </c>
    </row>
    <row r="63" spans="2:7" ht="13.5">
      <c r="B63" s="27" t="s">
        <v>72</v>
      </c>
      <c r="C63" s="24">
        <v>21.704066523288486</v>
      </c>
      <c r="D63" s="24">
        <v>45.4792220395513</v>
      </c>
      <c r="E63" s="24">
        <v>-8.83892323204348</v>
      </c>
      <c r="F63" s="60">
        <v>0.2948</v>
      </c>
      <c r="G63" s="39">
        <v>0.26480000000000004</v>
      </c>
    </row>
    <row r="64" spans="2:7" ht="13.5">
      <c r="B64" s="27" t="s">
        <v>73</v>
      </c>
      <c r="C64" s="24">
        <v>16.35262599910118</v>
      </c>
      <c r="D64" s="24">
        <v>34.53667007699579</v>
      </c>
      <c r="E64" s="24">
        <v>-12.616811951245475</v>
      </c>
      <c r="F64" s="60">
        <v>0.2242</v>
      </c>
      <c r="G64" s="39">
        <v>0.1942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39225.53753472222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0.25625555555555557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0.03</v>
      </c>
      <c r="D8" s="72"/>
      <c r="E8" s="1"/>
      <c r="F8" s="14" t="s">
        <v>12</v>
      </c>
      <c r="G8" s="35">
        <v>0.3074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-0.03</v>
      </c>
      <c r="D9" s="72"/>
      <c r="E9" s="1"/>
      <c r="F9" s="14" t="s">
        <v>13</v>
      </c>
      <c r="G9" s="35">
        <v>0.2134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0.03758537297191446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-0.13821007788841655</v>
      </c>
      <c r="D47" s="24">
        <v>-0.1262696204362186</v>
      </c>
      <c r="E47" s="24">
        <v>0.11597204099629366</v>
      </c>
      <c r="F47" s="60">
        <v>0.2202</v>
      </c>
      <c r="G47" s="39">
        <v>0.1902</v>
      </c>
    </row>
    <row r="48" spans="2:7" ht="13.5">
      <c r="B48" s="27" t="s">
        <v>57</v>
      </c>
      <c r="C48" s="24">
        <v>-0.23359665665301677</v>
      </c>
      <c r="D48" s="24">
        <v>-0.16017634322594176</v>
      </c>
      <c r="E48" s="24">
        <v>0.08502198752485768</v>
      </c>
      <c r="F48" s="60">
        <v>0.2957</v>
      </c>
      <c r="G48" s="39">
        <v>0.26570000000000005</v>
      </c>
    </row>
    <row r="49" spans="2:7" ht="13.5">
      <c r="B49" s="27" t="s">
        <v>58</v>
      </c>
      <c r="C49" s="24">
        <v>-0.0849750622081693</v>
      </c>
      <c r="D49" s="24">
        <v>-0.19203146308513652</v>
      </c>
      <c r="E49" s="24">
        <v>0.07130253013118804</v>
      </c>
      <c r="F49" s="60">
        <v>0.2218</v>
      </c>
      <c r="G49" s="39">
        <v>0.1918</v>
      </c>
    </row>
    <row r="50" spans="2:7" ht="13.5">
      <c r="B50" s="27" t="s">
        <v>59</v>
      </c>
      <c r="C50" s="24">
        <v>-0.0007044390806640877</v>
      </c>
      <c r="D50" s="24">
        <v>-0.2887274504618276</v>
      </c>
      <c r="E50" s="24">
        <v>0.0002565301389658714</v>
      </c>
      <c r="F50" s="60">
        <v>0.2887</v>
      </c>
      <c r="G50" s="39">
        <v>0.25870000000000004</v>
      </c>
    </row>
    <row r="51" spans="2:7" ht="13.5">
      <c r="B51" s="27" t="s">
        <v>60</v>
      </c>
      <c r="C51" s="24">
        <v>0.0965464673364238</v>
      </c>
      <c r="D51" s="24">
        <v>-0.28231370752539675</v>
      </c>
      <c r="E51" s="24">
        <v>-0.03514002716555353</v>
      </c>
      <c r="F51" s="60">
        <v>0.3004</v>
      </c>
      <c r="G51" s="39">
        <v>0.2704</v>
      </c>
    </row>
    <row r="52" spans="2:7" ht="13.5">
      <c r="B52" s="27" t="s">
        <v>61</v>
      </c>
      <c r="C52" s="24">
        <v>0.08167966794375303</v>
      </c>
      <c r="D52" s="24">
        <v>-0.18488575288743192</v>
      </c>
      <c r="E52" s="24">
        <v>-0.0685373996880827</v>
      </c>
      <c r="F52" s="60">
        <v>0.2134</v>
      </c>
      <c r="G52" s="39">
        <v>0.1834</v>
      </c>
    </row>
    <row r="53" spans="2:7" ht="13.5">
      <c r="B53" s="27" t="s">
        <v>62</v>
      </c>
      <c r="C53" s="24">
        <v>0.21478496016601412</v>
      </c>
      <c r="D53" s="24">
        <v>-0.2054794469869634</v>
      </c>
      <c r="E53" s="24">
        <v>-0.0781753190997847</v>
      </c>
      <c r="F53" s="60">
        <v>0.3074</v>
      </c>
      <c r="G53" s="39">
        <v>0.2774</v>
      </c>
    </row>
    <row r="54" spans="2:7" ht="13.5">
      <c r="B54" s="27" t="s">
        <v>63</v>
      </c>
      <c r="C54" s="24">
        <v>0.16290350976930768</v>
      </c>
      <c r="D54" s="24">
        <v>-0.05709868752850156</v>
      </c>
      <c r="E54" s="24">
        <v>-0.13669245255262297</v>
      </c>
      <c r="F54" s="60">
        <v>0.2202</v>
      </c>
      <c r="G54" s="39">
        <v>0.1902</v>
      </c>
    </row>
    <row r="55" spans="2:7" ht="13.5">
      <c r="B55" s="27" t="s">
        <v>64</v>
      </c>
      <c r="C55" s="24">
        <v>0.13776720749994809</v>
      </c>
      <c r="D55" s="24">
        <v>0.1258513727692545</v>
      </c>
      <c r="E55" s="24">
        <v>-0.11560046654776102</v>
      </c>
      <c r="F55" s="60">
        <v>0.2195</v>
      </c>
      <c r="G55" s="39">
        <v>0.1895</v>
      </c>
    </row>
    <row r="56" spans="2:7" ht="13.5">
      <c r="B56" s="27" t="s">
        <v>65</v>
      </c>
      <c r="C56" s="24">
        <v>0.21947092248929323</v>
      </c>
      <c r="D56" s="24">
        <v>0.16036736279803065</v>
      </c>
      <c r="E56" s="24">
        <v>-0.07988109101387408</v>
      </c>
      <c r="F56" s="60">
        <v>0.2833</v>
      </c>
      <c r="G56" s="39">
        <v>0.25329999999999997</v>
      </c>
    </row>
    <row r="57" spans="2:7" ht="13.5">
      <c r="B57" s="27" t="s">
        <v>66</v>
      </c>
      <c r="C57" s="24">
        <v>0.17652173484344758</v>
      </c>
      <c r="D57" s="24">
        <v>0.2089449725662007</v>
      </c>
      <c r="E57" s="24">
        <v>-0.06424851099319184</v>
      </c>
      <c r="F57" s="60">
        <v>0.281</v>
      </c>
      <c r="G57" s="39">
        <v>0.251</v>
      </c>
    </row>
    <row r="58" spans="2:7" ht="13.5">
      <c r="B58" s="27" t="s">
        <v>67</v>
      </c>
      <c r="C58" s="24">
        <v>0.10712746531152817</v>
      </c>
      <c r="D58" s="24">
        <v>0.16660547896948685</v>
      </c>
      <c r="E58" s="24">
        <v>-0.0898906374835633</v>
      </c>
      <c r="F58" s="60">
        <v>0.2175</v>
      </c>
      <c r="G58" s="39">
        <v>0.1875</v>
      </c>
    </row>
    <row r="59" spans="2:7" ht="13.5">
      <c r="B59" s="27" t="s">
        <v>68</v>
      </c>
      <c r="C59" s="24">
        <v>0.04382608201679972</v>
      </c>
      <c r="D59" s="24">
        <v>0.2133887790545259</v>
      </c>
      <c r="E59" s="24">
        <v>-0.036774449422537714</v>
      </c>
      <c r="F59" s="60">
        <v>0.2209</v>
      </c>
      <c r="G59" s="39">
        <v>0.19090000000000001</v>
      </c>
    </row>
    <row r="60" spans="2:7" ht="13.5">
      <c r="B60" s="27" t="s">
        <v>69</v>
      </c>
      <c r="C60" s="24">
        <v>0.0821853611498824</v>
      </c>
      <c r="D60" s="24">
        <v>0.2709232208485659</v>
      </c>
      <c r="E60" s="24">
        <v>-0.02991302975292598</v>
      </c>
      <c r="F60" s="60">
        <v>0.2847</v>
      </c>
      <c r="G60" s="39">
        <v>0.25470000000000004</v>
      </c>
    </row>
    <row r="61" spans="2:7" ht="13.5">
      <c r="B61" s="27" t="s">
        <v>70</v>
      </c>
      <c r="C61" s="24">
        <v>-0.044465360087222905</v>
      </c>
      <c r="D61" s="24">
        <v>0.21695630741417204</v>
      </c>
      <c r="E61" s="24">
        <v>0.0373108577583352</v>
      </c>
      <c r="F61" s="60">
        <v>0.2246</v>
      </c>
      <c r="G61" s="39">
        <v>0.1946</v>
      </c>
    </row>
    <row r="62" spans="2:7" ht="13.5">
      <c r="B62" s="27" t="s">
        <v>71</v>
      </c>
      <c r="C62" s="24">
        <v>-0.135025393372338</v>
      </c>
      <c r="D62" s="24">
        <v>0.25685577681349514</v>
      </c>
      <c r="E62" s="24">
        <v>0.0491452680004798</v>
      </c>
      <c r="F62" s="60">
        <v>0.2943</v>
      </c>
      <c r="G62" s="39">
        <v>0.2643</v>
      </c>
    </row>
    <row r="63" spans="2:7" ht="13.5">
      <c r="B63" s="27" t="s">
        <v>72</v>
      </c>
      <c r="C63" s="24">
        <v>-0.19249220000527245</v>
      </c>
      <c r="D63" s="24">
        <v>0.21203369355625767</v>
      </c>
      <c r="E63" s="24">
        <v>0.07006139152474589</v>
      </c>
      <c r="F63" s="60">
        <v>0.2948</v>
      </c>
      <c r="G63" s="39">
        <v>0.26480000000000004</v>
      </c>
    </row>
    <row r="64" spans="2:7" ht="13.5">
      <c r="B64" s="27" t="s">
        <v>73</v>
      </c>
      <c r="C64" s="24">
        <v>-0.14873590468728537</v>
      </c>
      <c r="D64" s="24">
        <v>0.11219341208791178</v>
      </c>
      <c r="E64" s="24">
        <v>0.12480425060608447</v>
      </c>
      <c r="F64" s="60">
        <v>0.2242</v>
      </c>
      <c r="G64" s="39">
        <v>0.1942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39225.53753472222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18</v>
      </c>
      <c r="F37" s="44">
        <v>18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18</v>
      </c>
      <c r="F39" s="44">
        <v>18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0.21947092248929323</v>
      </c>
      <c r="D42" s="42">
        <v>0.2709232208485659</v>
      </c>
      <c r="E42" s="42">
        <v>0.12480425060608447</v>
      </c>
      <c r="F42" s="51">
        <v>0.3074</v>
      </c>
    </row>
    <row r="43" spans="2:6" ht="13.5">
      <c r="B43" s="49" t="s">
        <v>13</v>
      </c>
      <c r="C43" s="42">
        <v>-0.23359665665301677</v>
      </c>
      <c r="D43" s="42">
        <v>-0.2887274504618276</v>
      </c>
      <c r="E43" s="42">
        <v>-0.13669245255262297</v>
      </c>
      <c r="F43" s="51">
        <v>0.2134</v>
      </c>
    </row>
    <row r="44" spans="2:6" ht="13.5">
      <c r="B44" s="49" t="s">
        <v>14</v>
      </c>
      <c r="C44" s="42">
        <v>0.45306757914231</v>
      </c>
      <c r="D44" s="42">
        <v>0.5596506713103935</v>
      </c>
      <c r="E44" s="42">
        <v>0.26149670315870743</v>
      </c>
      <c r="F44" s="51">
        <v>0.094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0.019144904696889578</v>
      </c>
      <c r="D46" s="42">
        <v>0.024840994707804615</v>
      </c>
      <c r="E46" s="42">
        <v>-0.010054362613274847</v>
      </c>
      <c r="F46" s="51">
        <v>0.25625555555555557</v>
      </c>
    </row>
    <row r="47" spans="2:6" ht="13.5">
      <c r="B47" s="49" t="s">
        <v>26</v>
      </c>
      <c r="C47" s="42">
        <v>0.14286685890453982</v>
      </c>
      <c r="D47" s="42">
        <v>0.2005135521853628</v>
      </c>
      <c r="E47" s="42">
        <v>0.07992449005049873</v>
      </c>
      <c r="F47" s="51">
        <v>0.25885236737004</v>
      </c>
    </row>
    <row r="48" spans="2:6" ht="13.5">
      <c r="B48" s="49" t="s">
        <v>27</v>
      </c>
      <c r="C48" s="42">
        <v>0.14568285779757031</v>
      </c>
      <c r="D48" s="42">
        <v>0.2047372739210429</v>
      </c>
      <c r="E48" s="42">
        <v>0.0815882813964744</v>
      </c>
      <c r="F48" s="51">
        <v>0.03758537297191446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18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0.14349943663981218</v>
      </c>
      <c r="C3">
        <f aca="true" t="shared" si="0" ref="C3:C33">NORMDIST(B3,AveDev3D_0,StandardDev3D_0,FALSE)*NumPoints_7*I3</f>
        <v>0.015954654282976866</v>
      </c>
      <c r="D3">
        <v>0</v>
      </c>
      <c r="F3" t="s">
        <v>17</v>
      </c>
      <c r="G3">
        <v>15</v>
      </c>
      <c r="I3">
        <f>B5-B4</f>
        <v>0.0075170745943829165</v>
      </c>
      <c r="N3">
        <v>0.03</v>
      </c>
      <c r="O3">
        <v>-0.03</v>
      </c>
      <c r="P3">
        <v>0.25625555555555557</v>
      </c>
    </row>
    <row r="4" spans="1:16" ht="12.75">
      <c r="B4">
        <v>0.15101651123419507</v>
      </c>
      <c r="C4">
        <f t="shared" si="0"/>
        <v>0.028495625698727912</v>
      </c>
      <c r="D4">
        <v>0</v>
      </c>
      <c r="F4" t="s">
        <v>18</v>
      </c>
      <c r="G4">
        <v>5</v>
      </c>
      <c r="I4">
        <f>I3</f>
        <v>0.0075170745943829165</v>
      </c>
      <c r="N4">
        <v>0.03</v>
      </c>
      <c r="O4">
        <v>-0.03</v>
      </c>
      <c r="P4">
        <v>0.25625555555555557</v>
      </c>
    </row>
    <row r="5" spans="1:16" ht="12.75">
      <c r="B5">
        <v>0.158533585828578</v>
      </c>
      <c r="C5">
        <f t="shared" si="0"/>
        <v>0.04889868924126844</v>
      </c>
      <c r="D5">
        <v>0</v>
      </c>
      <c r="I5">
        <f>I4</f>
        <v>0.0075170745943829165</v>
      </c>
      <c r="N5">
        <v>0.03</v>
      </c>
      <c r="O5">
        <v>-0.03</v>
      </c>
      <c r="P5">
        <v>0.25625555555555557</v>
      </c>
    </row>
    <row r="6" spans="1:16" ht="12.75">
      <c r="B6">
        <v>0.16605066042296088</v>
      </c>
      <c r="C6">
        <f t="shared" si="0"/>
        <v>0.0806203090614347</v>
      </c>
      <c r="D6">
        <v>0</v>
      </c>
      <c r="I6">
        <f aca="true" t="shared" si="1" ref="I6:I33">I5</f>
        <v>0.0075170745943829165</v>
      </c>
      <c r="N6">
        <v>0.03</v>
      </c>
      <c r="O6">
        <v>-0.03</v>
      </c>
      <c r="P6">
        <v>0.25625555555555557</v>
      </c>
    </row>
    <row r="7" spans="1:16" ht="12.75">
      <c r="B7">
        <v>0.17356773501734377</v>
      </c>
      <c r="C7">
        <f t="shared" si="0"/>
        <v>0.1277085342464336</v>
      </c>
      <c r="D7">
        <v>0</v>
      </c>
      <c r="I7">
        <f t="shared" si="1"/>
        <v>0.0075170745943829165</v>
      </c>
      <c r="N7">
        <v>0.03</v>
      </c>
      <c r="O7">
        <v>-0.03</v>
      </c>
      <c r="P7">
        <v>0.25625555555555557</v>
      </c>
    </row>
    <row r="8" spans="1:16" ht="12.75">
      <c r="A8" t="str">
        <f>"-2s"</f>
        <v>-2s</v>
      </c>
      <c r="B8">
        <v>0.18108480961172665</v>
      </c>
      <c r="C8">
        <f t="shared" si="0"/>
        <v>0.19436747944747765</v>
      </c>
      <c r="D8">
        <v>0</v>
      </c>
      <c r="I8">
        <f t="shared" si="1"/>
        <v>0.0075170745943829165</v>
      </c>
      <c r="N8">
        <v>0.03</v>
      </c>
      <c r="O8">
        <v>-0.03</v>
      </c>
      <c r="P8">
        <v>0.25625555555555557</v>
      </c>
    </row>
    <row r="9" spans="1:16" ht="12.75">
      <c r="B9">
        <v>0.18860188420610954</v>
      </c>
      <c r="C9">
        <f t="shared" si="0"/>
        <v>0.2842205698832198</v>
      </c>
      <c r="D9">
        <v>0</v>
      </c>
      <c r="I9">
        <f t="shared" si="1"/>
        <v>0.0075170745943829165</v>
      </c>
      <c r="N9">
        <v>0.03</v>
      </c>
      <c r="O9">
        <v>-0.03</v>
      </c>
      <c r="P9">
        <v>0.25625555555555557</v>
      </c>
    </row>
    <row r="10" spans="1:16" ht="12.75">
      <c r="B10">
        <v>0.19611895880049243</v>
      </c>
      <c r="C10">
        <f t="shared" si="0"/>
        <v>0.3993150048460412</v>
      </c>
      <c r="D10">
        <v>0</v>
      </c>
      <c r="I10">
        <f t="shared" si="1"/>
        <v>0.0075170745943829165</v>
      </c>
      <c r="N10">
        <v>0.03</v>
      </c>
      <c r="O10">
        <v>-0.03</v>
      </c>
      <c r="P10">
        <v>0.25625555555555557</v>
      </c>
    </row>
    <row r="11" spans="1:16" ht="12.75">
      <c r="B11">
        <v>0.20363603339487532</v>
      </c>
      <c r="C11">
        <f t="shared" si="0"/>
        <v>0.5390188762886831</v>
      </c>
      <c r="D11">
        <v>0</v>
      </c>
      <c r="I11">
        <f t="shared" si="1"/>
        <v>0.0075170745943829165</v>
      </c>
      <c r="N11">
        <v>0.03</v>
      </c>
      <c r="O11">
        <v>-0.03</v>
      </c>
      <c r="P11">
        <v>0.25625555555555557</v>
      </c>
    </row>
    <row r="12" spans="1:16" ht="12.75">
      <c r="B12">
        <v>0.21115310798925824</v>
      </c>
      <c r="C12">
        <f t="shared" si="0"/>
        <v>0.6990697979395692</v>
      </c>
      <c r="D12">
        <v>2</v>
      </c>
      <c r="I12">
        <f t="shared" si="1"/>
        <v>0.0075170745943829165</v>
      </c>
      <c r="N12">
        <v>0.03</v>
      </c>
      <c r="O12">
        <v>-0.03</v>
      </c>
      <c r="P12">
        <v>0.25625555555555557</v>
      </c>
    </row>
    <row r="13" spans="1:16" ht="12.75">
      <c r="B13">
        <v>0.21867018258364113</v>
      </c>
      <c r="C13">
        <f t="shared" si="0"/>
        <v>0.8710946082689194</v>
      </c>
      <c r="D13">
        <v>7</v>
      </c>
      <c r="I13">
        <f t="shared" si="1"/>
        <v>0.0075170745943829165</v>
      </c>
      <c r="N13">
        <v>0.03</v>
      </c>
      <c r="O13">
        <v>-0.03</v>
      </c>
      <c r="P13">
        <v>0.25625555555555557</v>
      </c>
    </row>
    <row r="14" spans="1:16" ht="12.75">
      <c r="B14">
        <v>0.22618725717802401</v>
      </c>
      <c r="C14">
        <f t="shared" si="0"/>
        <v>1.0428895899413413</v>
      </c>
      <c r="D14">
        <v>0</v>
      </c>
      <c r="I14">
        <f t="shared" si="1"/>
        <v>0.0075170745943829165</v>
      </c>
      <c r="N14">
        <v>0.03</v>
      </c>
      <c r="O14">
        <v>-0.03</v>
      </c>
      <c r="P14">
        <v>0.25625555555555557</v>
      </c>
    </row>
    <row r="15" spans="1:16" ht="12.75">
      <c r="B15">
        <v>0.2337043317724069</v>
      </c>
      <c r="C15">
        <f t="shared" si="0"/>
        <v>1.199608570410483</v>
      </c>
      <c r="D15">
        <v>0</v>
      </c>
      <c r="I15">
        <f t="shared" si="1"/>
        <v>0.0075170745943829165</v>
      </c>
      <c r="N15">
        <v>0.03</v>
      </c>
      <c r="O15">
        <v>-0.03</v>
      </c>
      <c r="P15">
        <v>0.25625555555555557</v>
      </c>
    </row>
    <row r="16" spans="1:16" ht="12.75">
      <c r="B16">
        <v>0.2412214063667898</v>
      </c>
      <c r="C16">
        <f t="shared" si="0"/>
        <v>1.3257725050919684</v>
      </c>
      <c r="D16">
        <v>0</v>
      </c>
      <c r="I16">
        <f t="shared" si="1"/>
        <v>0.0075170745943829165</v>
      </c>
      <c r="N16">
        <v>0.03</v>
      </c>
      <c r="O16">
        <v>-0.03</v>
      </c>
      <c r="P16">
        <v>0.25625555555555557</v>
      </c>
    </row>
    <row r="17" spans="1:16" ht="12.75">
      <c r="B17">
        <v>0.24873848096117268</v>
      </c>
      <c r="C17">
        <f t="shared" si="0"/>
        <v>1.4077536983116457</v>
      </c>
      <c r="D17">
        <v>0</v>
      </c>
      <c r="I17">
        <f t="shared" si="1"/>
        <v>0.0075170745943829165</v>
      </c>
      <c r="N17">
        <v>0.03</v>
      </c>
      <c r="O17">
        <v>-0.03</v>
      </c>
      <c r="P17">
        <v>0.25625555555555557</v>
      </c>
    </row>
    <row r="18" spans="1:16" ht="12.75">
      <c r="A18" t="str">
        <f>"0"</f>
        <v>0</v>
      </c>
      <c r="B18">
        <v>0.25625555555555557</v>
      </c>
      <c r="C18">
        <f t="shared" si="0"/>
        <v>1.4361922094451625</v>
      </c>
      <c r="D18">
        <v>0</v>
      </c>
      <c r="I18">
        <f t="shared" si="1"/>
        <v>0.0075170745943829165</v>
      </c>
      <c r="N18">
        <v>0.03</v>
      </c>
      <c r="O18">
        <v>-0.03</v>
      </c>
      <c r="P18">
        <v>0.25625555555555557</v>
      </c>
    </row>
    <row r="19" spans="1:16" ht="12.75">
      <c r="B19">
        <v>0.26377263014993846</v>
      </c>
      <c r="C19">
        <f t="shared" si="0"/>
        <v>1.4077536983116457</v>
      </c>
      <c r="D19">
        <v>0</v>
      </c>
      <c r="I19">
        <f t="shared" si="1"/>
        <v>0.0075170745943829165</v>
      </c>
      <c r="N19">
        <v>0.03</v>
      </c>
      <c r="O19">
        <v>-0.03</v>
      </c>
      <c r="P19">
        <v>0.25625555555555557</v>
      </c>
    </row>
    <row r="20" spans="1:16" ht="12.75">
      <c r="B20">
        <v>0.27128970474432135</v>
      </c>
      <c r="C20">
        <f t="shared" si="0"/>
        <v>1.3257725050919684</v>
      </c>
      <c r="D20">
        <v>0</v>
      </c>
      <c r="I20">
        <f t="shared" si="1"/>
        <v>0.0075170745943829165</v>
      </c>
      <c r="N20">
        <v>0.03</v>
      </c>
      <c r="O20">
        <v>-0.03</v>
      </c>
      <c r="P20">
        <v>0.25625555555555557</v>
      </c>
    </row>
    <row r="21" spans="1:9" ht="12.75">
      <c r="B21">
        <v>0.27880677933870424</v>
      </c>
      <c r="C21">
        <f t="shared" si="0"/>
        <v>1.199608570410483</v>
      </c>
      <c r="D21">
        <v>3</v>
      </c>
      <c r="I21">
        <f t="shared" si="1"/>
        <v>0.0075170745943829165</v>
      </c>
    </row>
    <row r="22" spans="1:9" ht="12.75">
      <c r="B22">
        <v>0.2863238539330871</v>
      </c>
      <c r="C22">
        <f t="shared" si="0"/>
        <v>1.0428895899413413</v>
      </c>
      <c r="D22">
        <v>1</v>
      </c>
      <c r="I22">
        <f t="shared" si="1"/>
        <v>0.0075170745943829165</v>
      </c>
    </row>
    <row r="23" spans="1:9" ht="12.75">
      <c r="B23">
        <v>0.29384092852747</v>
      </c>
      <c r="C23">
        <f t="shared" si="0"/>
        <v>0.8710946082689194</v>
      </c>
      <c r="D23">
        <v>4</v>
      </c>
      <c r="I23">
        <f t="shared" si="1"/>
        <v>0.0075170745943829165</v>
      </c>
    </row>
    <row r="24" spans="1:9" ht="12.75">
      <c r="B24">
        <v>0.3013580031218529</v>
      </c>
      <c r="C24">
        <f t="shared" si="0"/>
        <v>0.6990697979395692</v>
      </c>
      <c r="D24">
        <v>1</v>
      </c>
      <c r="I24">
        <f t="shared" si="1"/>
        <v>0.0075170745943829165</v>
      </c>
    </row>
    <row r="25" spans="1:9" ht="12.75">
      <c r="B25">
        <v>0.3088750777162358</v>
      </c>
      <c r="C25">
        <f t="shared" si="0"/>
        <v>0.5390188762886835</v>
      </c>
      <c r="D25">
        <v>0</v>
      </c>
      <c r="I25">
        <f t="shared" si="1"/>
        <v>0.0075170745943829165</v>
      </c>
    </row>
    <row r="26" spans="1:9" ht="12.75">
      <c r="B26">
        <v>0.3163921523106187</v>
      </c>
      <c r="C26">
        <f t="shared" si="0"/>
        <v>0.39931500484604165</v>
      </c>
      <c r="D26">
        <v>0</v>
      </c>
      <c r="I26">
        <f t="shared" si="1"/>
        <v>0.0075170745943829165</v>
      </c>
    </row>
    <row r="27" spans="1:9" ht="12.75">
      <c r="B27">
        <v>0.32390922690500157</v>
      </c>
      <c r="C27">
        <f t="shared" si="0"/>
        <v>0.28422056988322014</v>
      </c>
      <c r="D27">
        <v>0</v>
      </c>
      <c r="I27">
        <f t="shared" si="1"/>
        <v>0.0075170745943829165</v>
      </c>
    </row>
    <row r="28" spans="1:9" ht="12.75">
      <c r="A28" t="str">
        <f>"2s"</f>
        <v>2s</v>
      </c>
      <c r="B28">
        <v>0.33142630149938446</v>
      </c>
      <c r="C28">
        <f t="shared" si="0"/>
        <v>0.19436747944747793</v>
      </c>
      <c r="D28">
        <v>0</v>
      </c>
      <c r="I28">
        <f t="shared" si="1"/>
        <v>0.0075170745943829165</v>
      </c>
    </row>
    <row r="29" spans="1:9" ht="12.75">
      <c r="B29">
        <v>0.33894337609376735</v>
      </c>
      <c r="C29">
        <f t="shared" si="0"/>
        <v>0.1277085342464338</v>
      </c>
      <c r="D29">
        <v>0</v>
      </c>
      <c r="I29">
        <f t="shared" si="1"/>
        <v>0.0075170745943829165</v>
      </c>
    </row>
    <row r="30" spans="1:9" ht="12.75">
      <c r="B30">
        <v>0.34646045068815023</v>
      </c>
      <c r="C30">
        <f t="shared" si="0"/>
        <v>0.08062030906143483</v>
      </c>
      <c r="D30">
        <v>0</v>
      </c>
      <c r="I30">
        <f t="shared" si="1"/>
        <v>0.0075170745943829165</v>
      </c>
    </row>
    <row r="31" spans="1:9" ht="12.75">
      <c r="B31">
        <v>0.3539775252825331</v>
      </c>
      <c r="C31">
        <f t="shared" si="0"/>
        <v>0.048898689241268514</v>
      </c>
      <c r="D31">
        <v>0</v>
      </c>
      <c r="I31">
        <f t="shared" si="1"/>
        <v>0.0075170745943829165</v>
      </c>
    </row>
    <row r="32" spans="1:9" ht="12.75">
      <c r="B32">
        <v>0.36149459987691607</v>
      </c>
      <c r="C32">
        <f t="shared" si="0"/>
        <v>0.028495625698727912</v>
      </c>
      <c r="D32">
        <v>0</v>
      </c>
      <c r="I32">
        <f t="shared" si="1"/>
        <v>0.0075170745943829165</v>
      </c>
    </row>
    <row r="33" spans="1:9" ht="12.75">
      <c r="A33" t="str">
        <f>"3s"</f>
        <v>3s</v>
      </c>
      <c r="B33">
        <v>0.36901167447129896</v>
      </c>
      <c r="C33">
        <f t="shared" si="0"/>
        <v>0.015954654282976866</v>
      </c>
      <c r="D33">
        <v>0</v>
      </c>
      <c r="I33">
        <f t="shared" si="1"/>
        <v>0.0075170745943829165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2007-05-23T18:16:17Z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