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<sst xmlns="http://schemas.openxmlformats.org/spreadsheetml/2006/main" count="248" uniqueCount="78">
  <si>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</si>
  <si>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</si>
  <si>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</si>
  <si>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</si>
  <si>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</si>
  <si>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</si>
  <si>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</si>
  <si>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</si>
  <si>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</si>
  <si>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</si>
  <si>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</si>
  <si>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</si>
  <si>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</si>
  <si>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</si>
  <si>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</si>
  <si>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</si>
  <si>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</si>
  <si>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</si>
  <si>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</si>
  <si>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</si>
  <si>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</si>
  <si>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</si>
  <si>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</si>
  <si>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</si>
  <si>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</si>
  <si>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</si>
  <si>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</si>
  <si>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</si>
  <si>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</si>
  <si>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</si>
  <si>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</si>
  <si>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</si>
  <si>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</si>
  <si>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</si>
  <si>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</si>
  <si>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</si>
  <si>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</si>
  <si>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</si>
  <si>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</si>
  <si>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</si>
  <si>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</si>
  <si>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</si>
  <si>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</si>
  <si>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</si>
  <si>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</si>
  <si>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</si>
  <si>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</si>
  <si>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</si>
  <si>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</si>
  <si>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</si>
  <si>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</si>
  <si>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</si>
  <si>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INSPECTION FIDUCIALS</t>
  </si>
  <si>
    <t>JOB NUMBER</t>
  </si>
  <si>
    <t>PART NUMBER</t>
  </si>
  <si>
    <t>PART NAME</t>
  </si>
  <si>
    <t>INSPECTOR</t>
  </si>
  <si>
    <t>65709-5</t>
  </si>
  <si>
    <t>MCMF-A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</si>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</sst>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35953400"/>
        <c:axId val="36077881"/>
      </c:lineChart>
      <c:catAx>
        <c:axId val="35953400"/>
        <c:scaling>
          <c:orientation val="minMax"/>
        </c:scaling>
        <c:axPos val="b"/>
        <c:delete val="1"/>
        <c:majorTickMark val="out"/>
        <c:minorTickMark val="none"/>
        <c:tickLblPos val="nextTo"/>
        <c:crossAx val="36077881"/>
        <c:crosses val="autoZero"/>
        <c:auto val="1"/>
        <c:lblOffset val="100"/>
        <c:noMultiLvlLbl val="0"/>
      </c:catAx>
      <c:valAx>
        <c:axId val="36077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534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140522"/>
        <c:axId val="439413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628356"/>
        <c:axId val="24856741"/>
      </c:scatterChart>
      <c:valAx>
        <c:axId val="2314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1339"/>
        <c:crosses val="max"/>
        <c:crossBetween val="midCat"/>
        <c:dispUnits/>
      </c:valAx>
      <c:valAx>
        <c:axId val="4394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40522"/>
        <c:crosses val="max"/>
        <c:crossBetween val="midCat"/>
        <c:dispUnits/>
      </c:valAx>
      <c:valAx>
        <c:axId val="21628356"/>
        <c:scaling>
          <c:orientation val="minMax"/>
        </c:scaling>
        <c:axPos val="b"/>
        <c:delete val="1"/>
        <c:majorTickMark val="in"/>
        <c:minorTickMark val="none"/>
        <c:tickLblPos val="nextTo"/>
        <c:crossAx val="24856741"/>
        <c:crosses val="max"/>
        <c:crossBetween val="midCat"/>
        <c:dispUnits/>
      </c:valAx>
      <c:valAx>
        <c:axId val="24856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283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173298"/>
        <c:axId val="449588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519500"/>
        <c:axId val="42522861"/>
      </c:lineChart>
      <c:catAx>
        <c:axId val="43173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958883"/>
        <c:crosses val="autoZero"/>
        <c:auto val="0"/>
        <c:lblOffset val="100"/>
        <c:tickLblSkip val="1"/>
        <c:noMultiLvlLbl val="0"/>
      </c:catAx>
      <c:valAx>
        <c:axId val="44958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73298"/>
        <c:crossesAt val="1"/>
        <c:crossBetween val="between"/>
        <c:dispUnits/>
      </c:valAx>
      <c:catAx>
        <c:axId val="12519500"/>
        <c:scaling>
          <c:orientation val="minMax"/>
        </c:scaling>
        <c:axPos val="b"/>
        <c:delete val="1"/>
        <c:majorTickMark val="in"/>
        <c:minorTickMark val="none"/>
        <c:tickLblPos val="nextTo"/>
        <c:crossAx val="42522861"/>
        <c:crosses val="autoZero"/>
        <c:auto val="0"/>
        <c:lblOffset val="100"/>
        <c:tickLblSkip val="1"/>
        <c:noMultiLvlLbl val="0"/>
      </c:catAx>
      <c:valAx>
        <c:axId val="425228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5195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7883974"/>
        <c:axId val="46733335"/>
      </c:lineChart>
      <c:catAx>
        <c:axId val="788397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733335"/>
        <c:crosses val="autoZero"/>
        <c:auto val="0"/>
        <c:lblOffset val="100"/>
        <c:tickLblSkip val="1"/>
        <c:noMultiLvlLbl val="0"/>
      </c:catAx>
      <c:valAx>
        <c:axId val="467333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839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554400"/>
        <c:axId val="36355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975066"/>
        <c:axId val="6135563"/>
      </c:lineChart>
      <c:catAx>
        <c:axId val="46554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355105"/>
        <c:crosses val="autoZero"/>
        <c:auto val="0"/>
        <c:lblOffset val="100"/>
        <c:tickLblSkip val="1"/>
        <c:noMultiLvlLbl val="0"/>
      </c:catAx>
      <c:valAx>
        <c:axId val="36355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54400"/>
        <c:crossesAt val="1"/>
        <c:crossBetween val="between"/>
        <c:dispUnits/>
      </c:valAx>
      <c:catAx>
        <c:axId val="58975066"/>
        <c:scaling>
          <c:orientation val="minMax"/>
        </c:scaling>
        <c:axPos val="b"/>
        <c:delete val="1"/>
        <c:majorTickMark val="in"/>
        <c:minorTickMark val="none"/>
        <c:tickLblPos val="nextTo"/>
        <c:crossAx val="6135563"/>
        <c:crosses val="autoZero"/>
        <c:auto val="0"/>
        <c:lblOffset val="100"/>
        <c:tickLblSkip val="1"/>
        <c:noMultiLvlLbl val="0"/>
      </c:catAx>
      <c:valAx>
        <c:axId val="6135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9750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</c:numCache>
            </c:numRef>
          </c:val>
        </c:ser>
        <c:axId val="14182772"/>
        <c:axId val="3111637"/>
      </c:areaChart>
      <c:catAx>
        <c:axId val="14182772"/>
        <c:scaling>
          <c:orientation val="minMax"/>
        </c:scaling>
        <c:axPos val="b"/>
        <c:delete val="1"/>
        <c:majorTickMark val="out"/>
        <c:minorTickMark val="none"/>
        <c:tickLblPos val="nextTo"/>
        <c:crossAx val="3111637"/>
        <c:crosses val="autoZero"/>
        <c:auto val="1"/>
        <c:lblOffset val="100"/>
        <c:noMultiLvlLbl val="0"/>
      </c:catAx>
      <c:valAx>
        <c:axId val="3111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827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145582"/>
        <c:axId val="433790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687944"/>
        <c:axId val="9987337"/>
      </c:lineChart>
      <c:catAx>
        <c:axId val="431455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379071"/>
        <c:crosses val="autoZero"/>
        <c:auto val="0"/>
        <c:lblOffset val="100"/>
        <c:tickLblSkip val="1"/>
        <c:noMultiLvlLbl val="0"/>
      </c:catAx>
      <c:valAx>
        <c:axId val="43379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45582"/>
        <c:crossesAt val="1"/>
        <c:crossBetween val="between"/>
        <c:dispUnits/>
      </c:valAx>
      <c:catAx>
        <c:axId val="56687944"/>
        <c:scaling>
          <c:orientation val="minMax"/>
        </c:scaling>
        <c:axPos val="b"/>
        <c:delete val="1"/>
        <c:majorTickMark val="in"/>
        <c:minorTickMark val="none"/>
        <c:tickLblPos val="nextTo"/>
        <c:crossAx val="9987337"/>
        <c:crosses val="autoZero"/>
        <c:auto val="0"/>
        <c:lblOffset val="100"/>
        <c:tickLblSkip val="1"/>
        <c:noMultiLvlLbl val="0"/>
      </c:catAx>
      <c:valAx>
        <c:axId val="99873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6879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65535</c:v>
                </c:pt>
                <c:pt idx="1">
                  <c:v>65535</c:v>
                </c:pt>
                <c:pt idx="2">
                  <c:v>65535</c:v>
                </c:pt>
                <c:pt idx="3">
                  <c:v>65535</c:v>
                </c:pt>
                <c:pt idx="4">
                  <c:v>65535</c:v>
                </c:pt>
                <c:pt idx="5">
                  <c:v>65535</c:v>
                </c:pt>
                <c:pt idx="6">
                  <c:v>65535</c:v>
                </c:pt>
                <c:pt idx="7">
                  <c:v>65535</c:v>
                </c:pt>
                <c:pt idx="8">
                  <c:v>65535</c:v>
                </c:pt>
                <c:pt idx="9">
                  <c:v>65535</c:v>
                </c:pt>
                <c:pt idx="10">
                  <c:v>65535</c:v>
                </c:pt>
                <c:pt idx="11">
                  <c:v>65535</c:v>
                </c:pt>
                <c:pt idx="12">
                  <c:v>65535</c:v>
                </c:pt>
                <c:pt idx="13">
                  <c:v>65535</c:v>
                </c:pt>
                <c:pt idx="14">
                  <c:v>65535</c:v>
                </c:pt>
                <c:pt idx="15">
                  <c:v>65535</c:v>
                </c:pt>
                <c:pt idx="16">
                  <c:v>65535</c:v>
                </c:pt>
                <c:pt idx="17">
                  <c:v>65535</c:v>
                </c:pt>
              </c:numCache>
            </c:numRef>
          </c:val>
          <c:smooth val="0"/>
        </c:ser>
        <c:marker val="1"/>
        <c:axId val="32407298"/>
        <c:axId val="35276659"/>
      </c:lineChart>
      <c:catAx>
        <c:axId val="32407298"/>
        <c:scaling>
          <c:orientation val="minMax"/>
        </c:scaling>
        <c:axPos val="b"/>
        <c:delete val="1"/>
        <c:majorTickMark val="out"/>
        <c:minorTickMark val="none"/>
        <c:tickLblPos val="nextTo"/>
        <c:crossAx val="35276659"/>
        <c:crosses val="autoZero"/>
        <c:auto val="1"/>
        <c:lblOffset val="100"/>
        <c:noMultiLvlLbl val="0"/>
      </c:catAx>
      <c:valAx>
        <c:axId val="35276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240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612508"/>
        <c:axId val="590343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511958"/>
        <c:axId val="5310695"/>
      </c:lineChart>
      <c:catAx>
        <c:axId val="64612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034301"/>
        <c:crosses val="autoZero"/>
        <c:auto val="0"/>
        <c:lblOffset val="100"/>
        <c:tickLblSkip val="1"/>
        <c:noMultiLvlLbl val="0"/>
      </c:catAx>
      <c:valAx>
        <c:axId val="590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12508"/>
        <c:crossesAt val="1"/>
        <c:crossBetween val="between"/>
        <c:dispUnits/>
      </c:valAx>
      <c:catAx>
        <c:axId val="9511958"/>
        <c:scaling>
          <c:orientation val="minMax"/>
        </c:scaling>
        <c:axPos val="b"/>
        <c:delete val="1"/>
        <c:majorTickMark val="in"/>
        <c:minorTickMark val="none"/>
        <c:tickLblPos val="nextTo"/>
        <c:crossAx val="5310695"/>
        <c:crosses val="autoZero"/>
        <c:auto val="0"/>
        <c:lblOffset val="100"/>
        <c:tickLblSkip val="1"/>
        <c:noMultiLvlLbl val="0"/>
      </c:catAx>
      <c:valAx>
        <c:axId val="53106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119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4274160"/>
        <c:axId val="7470065"/>
      </c:scatterChart>
      <c:valAx>
        <c:axId val="3427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0065"/>
        <c:crosses val="max"/>
        <c:crossBetween val="midCat"/>
        <c:dispUnits/>
      </c:valAx>
      <c:valAx>
        <c:axId val="7470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41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20.459542798586455</v>
      </c>
      <c r="C2" s="61">
        <v>41.160626835378444</v>
      </c>
      <c r="D2" s="61">
        <v>-0.9469599445868333</v>
      </c>
      <c r="E2" s="61">
        <v>0</v>
      </c>
      <c r="F2" s="61">
        <v>0</v>
      </c>
      <c r="G2" s="61">
        <v>0</v>
      </c>
    </row>
    <row r="3" spans="1:7" ht="12.75">
      <c r="A3" t="s">
        <v>61</v>
      </c>
      <c r="B3" s="61">
        <v>24.866181692899552</v>
      </c>
      <c r="C3" s="61">
        <v>48.82541090468419</v>
      </c>
      <c r="D3" s="61">
        <v>-8.061542192761642</v>
      </c>
      <c r="E3" s="61">
        <v>0</v>
      </c>
      <c r="F3" s="61">
        <v>0</v>
      </c>
      <c r="G3" s="61">
        <v>0</v>
      </c>
    </row>
    <row r="4" spans="1:7" ht="12.75">
      <c r="A4" t="s">
        <v>62</v>
      </c>
      <c r="B4" s="61">
        <v>29.6078643577624</v>
      </c>
      <c r="C4" s="61">
        <v>51.120015068781164</v>
      </c>
      <c r="D4" s="61">
        <v>-0.9484317721476003</v>
      </c>
      <c r="E4" s="61">
        <v>0</v>
      </c>
      <c r="F4" s="61">
        <v>0</v>
      </c>
      <c r="G4" s="61">
        <v>0</v>
      </c>
    </row>
    <row r="5" spans="1:7" ht="12.75">
      <c r="A5" t="s">
        <v>63</v>
      </c>
      <c r="B5" s="61">
        <v>56.76935049732828</v>
      </c>
      <c r="C5" s="61">
        <v>53.02511992389361</v>
      </c>
      <c r="D5" s="61">
        <v>-19.661957378008132</v>
      </c>
      <c r="E5" s="61">
        <v>0</v>
      </c>
      <c r="F5" s="61">
        <v>0</v>
      </c>
      <c r="G5" s="61">
        <v>0</v>
      </c>
    </row>
    <row r="6" spans="1:7" ht="12.75">
      <c r="A6" t="s">
        <v>64</v>
      </c>
      <c r="B6" s="61">
        <v>80.68276121079315</v>
      </c>
      <c r="C6" s="61">
        <v>38.471451878355225</v>
      </c>
      <c r="D6" s="61">
        <v>-28.3598120082844</v>
      </c>
      <c r="E6" s="61">
        <v>0</v>
      </c>
      <c r="F6" s="61">
        <v>0</v>
      </c>
      <c r="G6" s="61">
        <v>0</v>
      </c>
    </row>
    <row r="7" spans="1:7" ht="12.75">
      <c r="A7" t="s">
        <v>65</v>
      </c>
      <c r="B7" s="61">
        <v>88.3942974730692</v>
      </c>
      <c r="C7" s="61">
        <v>29.58393319225539</v>
      </c>
      <c r="D7" s="61">
        <v>-31.16458618989467</v>
      </c>
      <c r="E7" s="61">
        <v>0</v>
      </c>
      <c r="F7" s="61">
        <v>0</v>
      </c>
      <c r="G7" s="61">
        <v>0</v>
      </c>
    </row>
    <row r="8" spans="1:7" ht="12.75">
      <c r="A8" t="s">
        <v>66</v>
      </c>
      <c r="B8" s="61">
        <v>85.0093808808401</v>
      </c>
      <c r="C8" s="61">
        <v>44.01243843038944</v>
      </c>
      <c r="D8" s="61">
        <v>-0.9322622781145711</v>
      </c>
      <c r="E8" s="61">
        <v>0</v>
      </c>
      <c r="F8" s="61">
        <v>0</v>
      </c>
      <c r="G8" s="61">
        <v>0</v>
      </c>
    </row>
    <row r="9" spans="1:7" ht="12.75">
      <c r="A9" t="s">
        <v>67</v>
      </c>
      <c r="B9" s="61">
        <v>97.54863886953446</v>
      </c>
      <c r="C9" s="61">
        <v>32.31438529075973</v>
      </c>
      <c r="D9" s="61">
        <v>-0.9276955107137823</v>
      </c>
      <c r="E9" s="61">
        <v>0</v>
      </c>
      <c r="F9" s="61">
        <v>0</v>
      </c>
      <c r="G9" s="61">
        <v>0</v>
      </c>
    </row>
    <row r="10" spans="1:7" ht="12.75">
      <c r="A10" t="s">
        <v>68</v>
      </c>
      <c r="B10" s="61">
        <v>93.19031089588084</v>
      </c>
      <c r="C10" s="61">
        <v>-27.73004080411788</v>
      </c>
      <c r="D10" s="61">
        <v>-32.92916452232105</v>
      </c>
      <c r="E10" s="61">
        <v>0</v>
      </c>
      <c r="F10" s="61">
        <v>0</v>
      </c>
      <c r="G10" s="61">
        <v>0</v>
      </c>
    </row>
    <row r="11" spans="1:7" ht="12.75">
      <c r="A11" t="s">
        <v>69</v>
      </c>
      <c r="B11" s="61">
        <v>97.39924310057813</v>
      </c>
      <c r="C11" s="61">
        <v>-32.54621307144341</v>
      </c>
      <c r="D11" s="61">
        <v>-0.9483052462211354</v>
      </c>
      <c r="E11" s="61">
        <v>0</v>
      </c>
      <c r="F11" s="61">
        <v>0</v>
      </c>
      <c r="G11" s="61">
        <v>0</v>
      </c>
    </row>
    <row r="12" spans="1:7" ht="12.75">
      <c r="A12" t="s">
        <v>70</v>
      </c>
      <c r="B12" s="61">
        <v>85.01180277826468</v>
      </c>
      <c r="C12" s="61">
        <v>-44.01846174905703</v>
      </c>
      <c r="D12" s="61">
        <v>-0.9482944569123539</v>
      </c>
      <c r="E12" s="61">
        <v>0</v>
      </c>
      <c r="F12" s="61">
        <v>0</v>
      </c>
      <c r="G12" s="61">
        <v>0</v>
      </c>
    </row>
    <row r="13" spans="1:7" ht="12.75">
      <c r="A13" t="s">
        <v>71</v>
      </c>
      <c r="B13" s="61">
        <v>65.35618860644004</v>
      </c>
      <c r="C13" s="61">
        <v>-49.56751233379713</v>
      </c>
      <c r="D13" s="61">
        <v>-22.795355907742774</v>
      </c>
      <c r="E13" s="61">
        <v>0</v>
      </c>
      <c r="F13" s="61">
        <v>0</v>
      </c>
      <c r="G13" s="61">
        <v>0</v>
      </c>
    </row>
    <row r="14" spans="1:7" ht="12.75">
      <c r="A14" t="s">
        <v>72</v>
      </c>
      <c r="B14" s="61">
        <v>46.530347902198976</v>
      </c>
      <c r="C14" s="61">
        <v>-53.954522499912784</v>
      </c>
      <c r="D14" s="61">
        <v>-15.937461805254907</v>
      </c>
      <c r="E14" s="61">
        <v>0</v>
      </c>
      <c r="F14" s="61">
        <v>0</v>
      </c>
      <c r="G14" s="61">
        <v>0</v>
      </c>
    </row>
    <row r="15" spans="1:7" ht="12.75">
      <c r="A15" t="s">
        <v>73</v>
      </c>
      <c r="B15" s="61">
        <v>28.606597669852174</v>
      </c>
      <c r="C15" s="61">
        <v>-46.5430465715237</v>
      </c>
      <c r="D15" s="61">
        <v>-9.410317091725197</v>
      </c>
      <c r="E15" s="61">
        <v>0</v>
      </c>
      <c r="F15" s="61">
        <v>0</v>
      </c>
      <c r="G15" s="61">
        <v>0</v>
      </c>
    </row>
    <row r="16" spans="1:7" ht="12.75">
      <c r="A16" t="s">
        <v>74</v>
      </c>
      <c r="B16" s="61">
        <v>29.62211873767982</v>
      </c>
      <c r="C16" s="61">
        <v>-51.11558493278595</v>
      </c>
      <c r="D16" s="61">
        <v>-0.9273419116610988</v>
      </c>
      <c r="E16" s="61">
        <v>0</v>
      </c>
      <c r="F16" s="61">
        <v>0</v>
      </c>
      <c r="G16" s="61">
        <v>0</v>
      </c>
    </row>
    <row r="17" spans="1:7" ht="12.75">
      <c r="A17" t="s">
        <v>75</v>
      </c>
      <c r="B17" s="61">
        <v>18.536393665988225</v>
      </c>
      <c r="C17" s="61">
        <v>-36.813049491088414</v>
      </c>
      <c r="D17" s="61">
        <v>-0.9252673384661101</v>
      </c>
      <c r="E17" s="61">
        <v>0</v>
      </c>
      <c r="F17" s="61">
        <v>0</v>
      </c>
      <c r="G17" s="61">
        <v>0</v>
      </c>
    </row>
    <row r="18" spans="1:7" ht="12.75">
      <c r="A18" t="s">
        <v>76</v>
      </c>
      <c r="B18" s="61">
        <v>23.70805139179023</v>
      </c>
      <c r="C18" s="61">
        <v>-8.439671225416639</v>
      </c>
      <c r="D18" s="61">
        <v>-7.634354472365622</v>
      </c>
      <c r="E18" s="61">
        <v>0</v>
      </c>
      <c r="F18" s="61">
        <v>0</v>
      </c>
      <c r="G18" s="61">
        <v>0</v>
      </c>
    </row>
    <row r="19" spans="1:7" ht="12.75">
      <c r="A19" t="s">
        <v>77</v>
      </c>
      <c r="B19" s="61">
        <v>22.52352757201635</v>
      </c>
      <c r="C19" s="61">
        <v>-9.367398272818253</v>
      </c>
      <c r="D19" s="61">
        <v>-0.9342540211852253</v>
      </c>
      <c r="E19" s="61">
        <v>0</v>
      </c>
      <c r="F19" s="61">
        <v>0</v>
      </c>
      <c r="G19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6" ht="12.75">
      <c r="A2" t="s">
        <v>60</v>
      </c>
      <c r="B2" s="61">
        <v>20.459542798586455</v>
      </c>
      <c r="C2" s="61">
        <v>41.160626835378444</v>
      </c>
      <c r="D2" s="61">
        <v>-0.9469599445868333</v>
      </c>
      <c r="E2" s="61">
        <v>0</v>
      </c>
      <c r="F2" s="61">
        <v>0</v>
      </c>
    </row>
    <row r="3" spans="1:6" ht="12.75">
      <c r="A3" t="s">
        <v>61</v>
      </c>
      <c r="B3" s="61">
        <v>24.866181692899552</v>
      </c>
      <c r="C3" s="61">
        <v>48.82541090468419</v>
      </c>
      <c r="D3" s="61">
        <v>-8.061542192761642</v>
      </c>
      <c r="E3" s="61">
        <v>0</v>
      </c>
      <c r="F3" s="61">
        <v>0</v>
      </c>
    </row>
    <row r="4" spans="1:6" ht="12.75">
      <c r="A4" t="s">
        <v>62</v>
      </c>
      <c r="B4" s="61">
        <v>29.6078643577624</v>
      </c>
      <c r="C4" s="61">
        <v>51.120015068781164</v>
      </c>
      <c r="D4" s="61">
        <v>-0.9484317721476003</v>
      </c>
      <c r="E4" s="61">
        <v>0</v>
      </c>
      <c r="F4" s="61">
        <v>0</v>
      </c>
    </row>
    <row r="5" spans="1:6" ht="12.75">
      <c r="A5" t="s">
        <v>63</v>
      </c>
      <c r="B5" s="61">
        <v>56.76935049732828</v>
      </c>
      <c r="C5" s="61">
        <v>53.02511992389361</v>
      </c>
      <c r="D5" s="61">
        <v>-19.661957378008132</v>
      </c>
      <c r="E5" s="61">
        <v>0</v>
      </c>
      <c r="F5" s="61">
        <v>0</v>
      </c>
    </row>
    <row r="6" spans="1:6" ht="12.75">
      <c r="A6" t="s">
        <v>64</v>
      </c>
      <c r="B6" s="61">
        <v>80.68276121079315</v>
      </c>
      <c r="C6" s="61">
        <v>38.471451878355225</v>
      </c>
      <c r="D6" s="61">
        <v>-28.3598120082844</v>
      </c>
      <c r="E6" s="61">
        <v>0</v>
      </c>
      <c r="F6" s="61">
        <v>0</v>
      </c>
    </row>
    <row r="7" spans="1:6" ht="12.75">
      <c r="A7" t="s">
        <v>65</v>
      </c>
      <c r="B7" s="61">
        <v>88.3942974730692</v>
      </c>
      <c r="C7" s="61">
        <v>29.58393319225539</v>
      </c>
      <c r="D7" s="61">
        <v>-31.16458618989467</v>
      </c>
      <c r="E7" s="61">
        <v>0</v>
      </c>
      <c r="F7" s="61">
        <v>0</v>
      </c>
    </row>
    <row r="8" spans="1:6" ht="12.75">
      <c r="A8" t="s">
        <v>66</v>
      </c>
      <c r="B8" s="61">
        <v>85.0093808808401</v>
      </c>
      <c r="C8" s="61">
        <v>44.01243843038944</v>
      </c>
      <c r="D8" s="61">
        <v>-0.9322622781145711</v>
      </c>
      <c r="E8" s="61">
        <v>0</v>
      </c>
      <c r="F8" s="61">
        <v>0</v>
      </c>
    </row>
    <row r="9" spans="1:6" ht="12.75">
      <c r="A9" t="s">
        <v>67</v>
      </c>
      <c r="B9" s="61">
        <v>97.54863886953446</v>
      </c>
      <c r="C9" s="61">
        <v>32.31438529075973</v>
      </c>
      <c r="D9" s="61">
        <v>-0.9276955107137823</v>
      </c>
      <c r="E9" s="61">
        <v>0</v>
      </c>
      <c r="F9" s="61">
        <v>0</v>
      </c>
    </row>
    <row r="10" spans="1:6" ht="12.75">
      <c r="A10" t="s">
        <v>68</v>
      </c>
      <c r="B10" s="61">
        <v>93.19031089588084</v>
      </c>
      <c r="C10" s="61">
        <v>-27.73004080411788</v>
      </c>
      <c r="D10" s="61">
        <v>-32.92916452232105</v>
      </c>
      <c r="E10" s="61">
        <v>0</v>
      </c>
      <c r="F10" s="61">
        <v>0</v>
      </c>
    </row>
    <row r="11" spans="1:6" ht="12.75">
      <c r="A11" t="s">
        <v>69</v>
      </c>
      <c r="B11" s="61">
        <v>97.39924310057813</v>
      </c>
      <c r="C11" s="61">
        <v>-32.54621307144341</v>
      </c>
      <c r="D11" s="61">
        <v>-0.9483052462211354</v>
      </c>
      <c r="E11" s="61">
        <v>0</v>
      </c>
      <c r="F11" s="61">
        <v>0</v>
      </c>
    </row>
    <row r="12" spans="1:6" ht="12.75">
      <c r="A12" t="s">
        <v>70</v>
      </c>
      <c r="B12" s="61">
        <v>85.01180277826468</v>
      </c>
      <c r="C12" s="61">
        <v>-44.01846174905703</v>
      </c>
      <c r="D12" s="61">
        <v>-0.9482944569123539</v>
      </c>
      <c r="E12" s="61">
        <v>0</v>
      </c>
      <c r="F12" s="61">
        <v>0</v>
      </c>
    </row>
    <row r="13" spans="1:6" ht="12.75">
      <c r="A13" t="s">
        <v>71</v>
      </c>
      <c r="B13" s="61">
        <v>65.35618860644004</v>
      </c>
      <c r="C13" s="61">
        <v>-49.56751233379713</v>
      </c>
      <c r="D13" s="61">
        <v>-22.795355907742774</v>
      </c>
      <c r="E13" s="61">
        <v>0</v>
      </c>
      <c r="F13" s="61">
        <v>0</v>
      </c>
    </row>
    <row r="14" spans="1:6" ht="12.75">
      <c r="A14" t="s">
        <v>72</v>
      </c>
      <c r="B14" s="61">
        <v>46.530347902198976</v>
      </c>
      <c r="C14" s="61">
        <v>-53.954522499912784</v>
      </c>
      <c r="D14" s="61">
        <v>-15.937461805254907</v>
      </c>
      <c r="E14" s="61">
        <v>0</v>
      </c>
      <c r="F14" s="61">
        <v>0</v>
      </c>
    </row>
    <row r="15" spans="1:6" ht="12.75">
      <c r="A15" t="s">
        <v>73</v>
      </c>
      <c r="B15" s="61">
        <v>28.606597669852174</v>
      </c>
      <c r="C15" s="61">
        <v>-46.5430465715237</v>
      </c>
      <c r="D15" s="61">
        <v>-9.410317091725197</v>
      </c>
      <c r="E15" s="61">
        <v>0</v>
      </c>
      <c r="F15" s="61">
        <v>0</v>
      </c>
    </row>
    <row r="16" spans="1:6" ht="12.75">
      <c r="A16" t="s">
        <v>74</v>
      </c>
      <c r="B16" s="61">
        <v>29.62211873767982</v>
      </c>
      <c r="C16" s="61">
        <v>-51.11558493278595</v>
      </c>
      <c r="D16" s="61">
        <v>-0.9273419116610988</v>
      </c>
      <c r="E16" s="61">
        <v>0</v>
      </c>
      <c r="F16" s="61">
        <v>0</v>
      </c>
    </row>
    <row r="17" spans="1:6" ht="12.75">
      <c r="A17" t="s">
        <v>75</v>
      </c>
      <c r="B17" s="61">
        <v>18.536393665988225</v>
      </c>
      <c r="C17" s="61">
        <v>-36.813049491088414</v>
      </c>
      <c r="D17" s="61">
        <v>-0.9252673384661101</v>
      </c>
      <c r="E17" s="61">
        <v>0</v>
      </c>
      <c r="F17" s="61">
        <v>0</v>
      </c>
    </row>
    <row r="18" spans="1:6" ht="12.75">
      <c r="A18" t="s">
        <v>76</v>
      </c>
      <c r="B18" s="61">
        <v>23.70805139179023</v>
      </c>
      <c r="C18" s="61">
        <v>-8.439671225416639</v>
      </c>
      <c r="D18" s="61">
        <v>-7.634354472365622</v>
      </c>
      <c r="E18" s="61">
        <v>0</v>
      </c>
      <c r="F18" s="61">
        <v>0</v>
      </c>
    </row>
    <row r="19" spans="1:6" ht="12.75">
      <c r="A19" t="s">
        <v>77</v>
      </c>
      <c r="B19" s="61">
        <v>22.52352757201635</v>
      </c>
      <c r="C19" s="61">
        <v>-9.367398272818253</v>
      </c>
      <c r="D19" s="61">
        <v>-0.9342540211852253</v>
      </c>
      <c r="E19" s="61">
        <v>0</v>
      </c>
      <c r="F19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4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39140.352997685186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52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65535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-1000000</v>
      </c>
      <c r="H8" s="5"/>
    </row>
    <row r="9" spans="5:8" ht="13.5">
      <c r="E9" s="64" t="s">
        <v>13</v>
      </c>
      <c r="F9" s="64"/>
      <c r="G9" s="35">
        <v>1000000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-2000000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18</v>
      </c>
      <c r="O14" s="43">
        <v>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0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</v>
      </c>
      <c r="M18" s="41">
        <v>0</v>
      </c>
      <c r="N18" s="50">
        <v>-1000000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0</v>
      </c>
      <c r="L19" s="41">
        <v>0</v>
      </c>
      <c r="M19" s="41">
        <v>0</v>
      </c>
      <c r="N19" s="50">
        <v>1000000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</v>
      </c>
      <c r="L20" s="41">
        <v>0</v>
      </c>
      <c r="M20" s="41">
        <v>0</v>
      </c>
      <c r="N20" s="50">
        <v>-2000000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</v>
      </c>
      <c r="L22" s="41">
        <v>0</v>
      </c>
      <c r="M22" s="41">
        <v>0</v>
      </c>
      <c r="N22" s="50">
        <v>65535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</v>
      </c>
      <c r="L23" s="41">
        <v>0</v>
      </c>
      <c r="M23" s="41">
        <v>0</v>
      </c>
      <c r="N23" s="50">
        <v>65535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</v>
      </c>
      <c r="L24" s="41">
        <v>0</v>
      </c>
      <c r="M24" s="41">
        <v>0</v>
      </c>
      <c r="N24" s="50">
        <v>65535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5" ht="13.5">
      <c r="B47" s="27" t="s">
        <v>60</v>
      </c>
      <c r="C47" s="24">
        <v>20.459542798586455</v>
      </c>
      <c r="D47" s="24">
        <v>41.160626835378444</v>
      </c>
      <c r="E47" s="24">
        <v>-0.9469599445868333</v>
      </c>
    </row>
    <row r="48" spans="2:5" ht="13.5">
      <c r="B48" s="27" t="s">
        <v>61</v>
      </c>
      <c r="C48" s="24">
        <v>24.866181692899552</v>
      </c>
      <c r="D48" s="24">
        <v>48.82541090468419</v>
      </c>
      <c r="E48" s="24">
        <v>-8.061542192761642</v>
      </c>
    </row>
    <row r="49" spans="2:5" ht="13.5">
      <c r="B49" s="27" t="s">
        <v>62</v>
      </c>
      <c r="C49" s="24">
        <v>29.6078643577624</v>
      </c>
      <c r="D49" s="24">
        <v>51.120015068781164</v>
      </c>
      <c r="E49" s="24">
        <v>-0.9484317721476003</v>
      </c>
    </row>
    <row r="50" spans="2:5" ht="13.5">
      <c r="B50" s="27" t="s">
        <v>63</v>
      </c>
      <c r="C50" s="24">
        <v>56.76935049732828</v>
      </c>
      <c r="D50" s="24">
        <v>53.02511992389361</v>
      </c>
      <c r="E50" s="24">
        <v>-19.661957378008132</v>
      </c>
    </row>
    <row r="51" spans="2:5" ht="13.5">
      <c r="B51" s="27" t="s">
        <v>64</v>
      </c>
      <c r="C51" s="24">
        <v>80.68276121079315</v>
      </c>
      <c r="D51" s="24">
        <v>38.471451878355225</v>
      </c>
      <c r="E51" s="24">
        <v>-28.3598120082844</v>
      </c>
    </row>
    <row r="52" spans="2:5" ht="13.5">
      <c r="B52" s="27" t="s">
        <v>65</v>
      </c>
      <c r="C52" s="24">
        <v>88.3942974730692</v>
      </c>
      <c r="D52" s="24">
        <v>29.58393319225539</v>
      </c>
      <c r="E52" s="24">
        <v>-31.16458618989467</v>
      </c>
    </row>
    <row r="53" spans="2:5" ht="13.5">
      <c r="B53" s="27" t="s">
        <v>66</v>
      </c>
      <c r="C53" s="24">
        <v>85.0093808808401</v>
      </c>
      <c r="D53" s="24">
        <v>44.01243843038944</v>
      </c>
      <c r="E53" s="24">
        <v>-0.9322622781145711</v>
      </c>
    </row>
    <row r="54" spans="2:5" ht="13.5">
      <c r="B54" s="27" t="s">
        <v>67</v>
      </c>
      <c r="C54" s="24">
        <v>97.54863886953446</v>
      </c>
      <c r="D54" s="24">
        <v>32.31438529075973</v>
      </c>
      <c r="E54" s="24">
        <v>-0.9276955107137823</v>
      </c>
    </row>
    <row r="55" spans="2:5" ht="13.5">
      <c r="B55" s="27" t="s">
        <v>68</v>
      </c>
      <c r="C55" s="24">
        <v>93.19031089588084</v>
      </c>
      <c r="D55" s="24">
        <v>-27.73004080411788</v>
      </c>
      <c r="E55" s="24">
        <v>-32.92916452232105</v>
      </c>
    </row>
    <row r="56" spans="2:5" ht="13.5">
      <c r="B56" s="27" t="s">
        <v>69</v>
      </c>
      <c r="C56" s="24">
        <v>97.39924310057813</v>
      </c>
      <c r="D56" s="24">
        <v>-32.54621307144341</v>
      </c>
      <c r="E56" s="24">
        <v>-0.9483052462211354</v>
      </c>
    </row>
    <row r="57" spans="2:5" ht="13.5">
      <c r="B57" s="27" t="s">
        <v>70</v>
      </c>
      <c r="C57" s="24">
        <v>85.01180277826468</v>
      </c>
      <c r="D57" s="24">
        <v>-44.01846174905703</v>
      </c>
      <c r="E57" s="24">
        <v>-0.9482944569123539</v>
      </c>
    </row>
    <row r="58" spans="2:5" ht="13.5">
      <c r="B58" s="27" t="s">
        <v>71</v>
      </c>
      <c r="C58" s="24">
        <v>65.35618860644004</v>
      </c>
      <c r="D58" s="24">
        <v>-49.56751233379713</v>
      </c>
      <c r="E58" s="24">
        <v>-22.795355907742774</v>
      </c>
    </row>
    <row r="59" spans="2:5" ht="13.5">
      <c r="B59" s="27" t="s">
        <v>72</v>
      </c>
      <c r="C59" s="24">
        <v>46.530347902198976</v>
      </c>
      <c r="D59" s="24">
        <v>-53.954522499912784</v>
      </c>
      <c r="E59" s="24">
        <v>-15.937461805254907</v>
      </c>
    </row>
    <row r="60" spans="2:5" ht="13.5">
      <c r="B60" s="27" t="s">
        <v>73</v>
      </c>
      <c r="C60" s="24">
        <v>28.606597669852174</v>
      </c>
      <c r="D60" s="24">
        <v>-46.5430465715237</v>
      </c>
      <c r="E60" s="24">
        <v>-9.410317091725197</v>
      </c>
    </row>
    <row r="61" spans="2:5" ht="13.5">
      <c r="B61" s="27" t="s">
        <v>74</v>
      </c>
      <c r="C61" s="24">
        <v>29.62211873767982</v>
      </c>
      <c r="D61" s="24">
        <v>-51.11558493278595</v>
      </c>
      <c r="E61" s="24">
        <v>-0.9273419116610988</v>
      </c>
    </row>
    <row r="62" spans="2:5" ht="13.5">
      <c r="B62" s="27" t="s">
        <v>75</v>
      </c>
      <c r="C62" s="24">
        <v>18.536393665988225</v>
      </c>
      <c r="D62" s="24">
        <v>-36.813049491088414</v>
      </c>
      <c r="E62" s="24">
        <v>-0.9252673384661101</v>
      </c>
    </row>
    <row r="63" spans="2:5" ht="13.5">
      <c r="B63" s="27" t="s">
        <v>76</v>
      </c>
      <c r="C63" s="24">
        <v>23.70805139179023</v>
      </c>
      <c r="D63" s="24">
        <v>-8.439671225416639</v>
      </c>
      <c r="E63" s="24">
        <v>-7.634354472365622</v>
      </c>
    </row>
    <row r="64" spans="2:5" ht="13.5">
      <c r="B64" s="27" t="s">
        <v>77</v>
      </c>
      <c r="C64" s="24">
        <v>22.52352757201635</v>
      </c>
      <c r="D64" s="24">
        <v>-9.367398272818253</v>
      </c>
      <c r="E64" s="24">
        <v>-0.9342540211852253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39140.352997685186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52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65535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-1000000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1000000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-2000000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65535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60</v>
      </c>
      <c r="C47" s="24">
        <v>0</v>
      </c>
      <c r="D47" s="24">
        <v>0</v>
      </c>
      <c r="E47" s="24">
        <v>0</v>
      </c>
    </row>
    <row r="48" spans="2:5" ht="13.5">
      <c r="B48" s="27" t="s">
        <v>61</v>
      </c>
      <c r="C48" s="24">
        <v>0</v>
      </c>
      <c r="D48" s="24">
        <v>0</v>
      </c>
      <c r="E48" s="24">
        <v>0</v>
      </c>
    </row>
    <row r="49" spans="2:5" ht="13.5">
      <c r="B49" s="27" t="s">
        <v>62</v>
      </c>
      <c r="C49" s="24">
        <v>0</v>
      </c>
      <c r="D49" s="24">
        <v>0</v>
      </c>
      <c r="E49" s="24">
        <v>0</v>
      </c>
    </row>
    <row r="50" spans="2:5" ht="13.5">
      <c r="B50" s="27" t="s">
        <v>63</v>
      </c>
      <c r="C50" s="24">
        <v>0</v>
      </c>
      <c r="D50" s="24">
        <v>0</v>
      </c>
      <c r="E50" s="24">
        <v>0</v>
      </c>
    </row>
    <row r="51" spans="2:5" ht="13.5">
      <c r="B51" s="27" t="s">
        <v>64</v>
      </c>
      <c r="C51" s="24">
        <v>0</v>
      </c>
      <c r="D51" s="24">
        <v>0</v>
      </c>
      <c r="E51" s="24">
        <v>0</v>
      </c>
    </row>
    <row r="52" spans="2:5" ht="13.5">
      <c r="B52" s="27" t="s">
        <v>65</v>
      </c>
      <c r="C52" s="24">
        <v>0</v>
      </c>
      <c r="D52" s="24">
        <v>0</v>
      </c>
      <c r="E52" s="24">
        <v>0</v>
      </c>
    </row>
    <row r="53" spans="2:5" ht="13.5">
      <c r="B53" s="27" t="s">
        <v>66</v>
      </c>
      <c r="C53" s="24">
        <v>0</v>
      </c>
      <c r="D53" s="24">
        <v>0</v>
      </c>
      <c r="E53" s="24">
        <v>0</v>
      </c>
    </row>
    <row r="54" spans="2:5" ht="13.5">
      <c r="B54" s="27" t="s">
        <v>67</v>
      </c>
      <c r="C54" s="24">
        <v>0</v>
      </c>
      <c r="D54" s="24">
        <v>0</v>
      </c>
      <c r="E54" s="24">
        <v>0</v>
      </c>
    </row>
    <row r="55" spans="2:5" ht="13.5">
      <c r="B55" s="27" t="s">
        <v>68</v>
      </c>
      <c r="C55" s="24">
        <v>0</v>
      </c>
      <c r="D55" s="24">
        <v>0</v>
      </c>
      <c r="E55" s="24">
        <v>0</v>
      </c>
    </row>
    <row r="56" spans="2:5" ht="13.5">
      <c r="B56" s="27" t="s">
        <v>69</v>
      </c>
      <c r="C56" s="24">
        <v>0</v>
      </c>
      <c r="D56" s="24">
        <v>0</v>
      </c>
      <c r="E56" s="24">
        <v>0</v>
      </c>
    </row>
    <row r="57" spans="2:5" ht="13.5">
      <c r="B57" s="27" t="s">
        <v>70</v>
      </c>
      <c r="C57" s="24">
        <v>0</v>
      </c>
      <c r="D57" s="24">
        <v>0</v>
      </c>
      <c r="E57" s="24">
        <v>0</v>
      </c>
    </row>
    <row r="58" spans="2:5" ht="13.5">
      <c r="B58" s="27" t="s">
        <v>71</v>
      </c>
      <c r="C58" s="24">
        <v>0</v>
      </c>
      <c r="D58" s="24">
        <v>0</v>
      </c>
      <c r="E58" s="24">
        <v>0</v>
      </c>
    </row>
    <row r="59" spans="2:5" ht="13.5">
      <c r="B59" s="27" t="s">
        <v>72</v>
      </c>
      <c r="C59" s="24">
        <v>0</v>
      </c>
      <c r="D59" s="24">
        <v>0</v>
      </c>
      <c r="E59" s="24">
        <v>0</v>
      </c>
    </row>
    <row r="60" spans="2:5" ht="13.5">
      <c r="B60" s="27" t="s">
        <v>73</v>
      </c>
      <c r="C60" s="24">
        <v>0</v>
      </c>
      <c r="D60" s="24">
        <v>0</v>
      </c>
      <c r="E60" s="24">
        <v>0</v>
      </c>
    </row>
    <row r="61" spans="2:5" ht="13.5">
      <c r="B61" s="27" t="s">
        <v>74</v>
      </c>
      <c r="C61" s="24">
        <v>0</v>
      </c>
      <c r="D61" s="24">
        <v>0</v>
      </c>
      <c r="E61" s="24">
        <v>0</v>
      </c>
    </row>
    <row r="62" spans="2:5" ht="13.5">
      <c r="B62" s="27" t="s">
        <v>75</v>
      </c>
      <c r="C62" s="24">
        <v>0</v>
      </c>
      <c r="D62" s="24">
        <v>0</v>
      </c>
      <c r="E62" s="24">
        <v>0</v>
      </c>
    </row>
    <row r="63" spans="2:5" ht="13.5">
      <c r="B63" s="27" t="s">
        <v>76</v>
      </c>
      <c r="C63" s="24">
        <v>0</v>
      </c>
      <c r="D63" s="24">
        <v>0</v>
      </c>
      <c r="E63" s="24">
        <v>0</v>
      </c>
    </row>
    <row r="64" spans="2:5" ht="13.5">
      <c r="B64" s="27" t="s">
        <v>77</v>
      </c>
      <c r="C64" s="24">
        <v>0</v>
      </c>
      <c r="D64" s="24">
        <v>0</v>
      </c>
      <c r="E64" s="24">
        <v>0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39140.352997685186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52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65535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-1000000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1000000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-2000000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65535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60</v>
      </c>
      <c r="C47" s="24">
        <v>20.459542798586455</v>
      </c>
      <c r="D47" s="24">
        <v>41.160626835378444</v>
      </c>
      <c r="E47" s="24">
        <v>-0.9469599445868333</v>
      </c>
    </row>
    <row r="48" spans="2:5" ht="13.5">
      <c r="B48" s="27" t="s">
        <v>61</v>
      </c>
      <c r="C48" s="24">
        <v>24.866181692899552</v>
      </c>
      <c r="D48" s="24">
        <v>48.82541090468419</v>
      </c>
      <c r="E48" s="24">
        <v>-8.061542192761642</v>
      </c>
    </row>
    <row r="49" spans="2:5" ht="13.5">
      <c r="B49" s="27" t="s">
        <v>62</v>
      </c>
      <c r="C49" s="24">
        <v>29.6078643577624</v>
      </c>
      <c r="D49" s="24">
        <v>51.120015068781164</v>
      </c>
      <c r="E49" s="24">
        <v>-0.9484317721476003</v>
      </c>
    </row>
    <row r="50" spans="2:5" ht="13.5">
      <c r="B50" s="27" t="s">
        <v>63</v>
      </c>
      <c r="C50" s="24">
        <v>56.76935049732828</v>
      </c>
      <c r="D50" s="24">
        <v>53.02511992389361</v>
      </c>
      <c r="E50" s="24">
        <v>-19.661957378008132</v>
      </c>
    </row>
    <row r="51" spans="2:5" ht="13.5">
      <c r="B51" s="27" t="s">
        <v>64</v>
      </c>
      <c r="C51" s="24">
        <v>80.68276121079315</v>
      </c>
      <c r="D51" s="24">
        <v>38.471451878355225</v>
      </c>
      <c r="E51" s="24">
        <v>-28.3598120082844</v>
      </c>
    </row>
    <row r="52" spans="2:5" ht="13.5">
      <c r="B52" s="27" t="s">
        <v>65</v>
      </c>
      <c r="C52" s="24">
        <v>88.3942974730692</v>
      </c>
      <c r="D52" s="24">
        <v>29.58393319225539</v>
      </c>
      <c r="E52" s="24">
        <v>-31.16458618989467</v>
      </c>
    </row>
    <row r="53" spans="2:5" ht="13.5">
      <c r="B53" s="27" t="s">
        <v>66</v>
      </c>
      <c r="C53" s="24">
        <v>85.0093808808401</v>
      </c>
      <c r="D53" s="24">
        <v>44.01243843038944</v>
      </c>
      <c r="E53" s="24">
        <v>-0.9322622781145711</v>
      </c>
    </row>
    <row r="54" spans="2:5" ht="13.5">
      <c r="B54" s="27" t="s">
        <v>67</v>
      </c>
      <c r="C54" s="24">
        <v>97.54863886953446</v>
      </c>
      <c r="D54" s="24">
        <v>32.31438529075973</v>
      </c>
      <c r="E54" s="24">
        <v>-0.9276955107137823</v>
      </c>
    </row>
    <row r="55" spans="2:5" ht="13.5">
      <c r="B55" s="27" t="s">
        <v>68</v>
      </c>
      <c r="C55" s="24">
        <v>93.19031089588084</v>
      </c>
      <c r="D55" s="24">
        <v>-27.73004080411788</v>
      </c>
      <c r="E55" s="24">
        <v>-32.92916452232105</v>
      </c>
    </row>
    <row r="56" spans="2:5" ht="13.5">
      <c r="B56" s="27" t="s">
        <v>69</v>
      </c>
      <c r="C56" s="24">
        <v>97.39924310057813</v>
      </c>
      <c r="D56" s="24">
        <v>-32.54621307144341</v>
      </c>
      <c r="E56" s="24">
        <v>-0.9483052462211354</v>
      </c>
    </row>
    <row r="57" spans="2:5" ht="13.5">
      <c r="B57" s="27" t="s">
        <v>70</v>
      </c>
      <c r="C57" s="24">
        <v>85.01180277826468</v>
      </c>
      <c r="D57" s="24">
        <v>-44.01846174905703</v>
      </c>
      <c r="E57" s="24">
        <v>-0.9482944569123539</v>
      </c>
    </row>
    <row r="58" spans="2:5" ht="13.5">
      <c r="B58" s="27" t="s">
        <v>71</v>
      </c>
      <c r="C58" s="24">
        <v>65.35618860644004</v>
      </c>
      <c r="D58" s="24">
        <v>-49.56751233379713</v>
      </c>
      <c r="E58" s="24">
        <v>-22.795355907742774</v>
      </c>
    </row>
    <row r="59" spans="2:5" ht="13.5">
      <c r="B59" s="27" t="s">
        <v>72</v>
      </c>
      <c r="C59" s="24">
        <v>46.530347902198976</v>
      </c>
      <c r="D59" s="24">
        <v>-53.954522499912784</v>
      </c>
      <c r="E59" s="24">
        <v>-15.937461805254907</v>
      </c>
    </row>
    <row r="60" spans="2:5" ht="13.5">
      <c r="B60" s="27" t="s">
        <v>73</v>
      </c>
      <c r="C60" s="24">
        <v>28.606597669852174</v>
      </c>
      <c r="D60" s="24">
        <v>-46.5430465715237</v>
      </c>
      <c r="E60" s="24">
        <v>-9.410317091725197</v>
      </c>
    </row>
    <row r="61" spans="2:5" ht="13.5">
      <c r="B61" s="27" t="s">
        <v>74</v>
      </c>
      <c r="C61" s="24">
        <v>29.62211873767982</v>
      </c>
      <c r="D61" s="24">
        <v>-51.11558493278595</v>
      </c>
      <c r="E61" s="24">
        <v>-0.9273419116610988</v>
      </c>
    </row>
    <row r="62" spans="2:5" ht="13.5">
      <c r="B62" s="27" t="s">
        <v>75</v>
      </c>
      <c r="C62" s="24">
        <v>18.536393665988225</v>
      </c>
      <c r="D62" s="24">
        <v>-36.813049491088414</v>
      </c>
      <c r="E62" s="24">
        <v>-0.9252673384661101</v>
      </c>
    </row>
    <row r="63" spans="2:5" ht="13.5">
      <c r="B63" s="27" t="s">
        <v>76</v>
      </c>
      <c r="C63" s="24">
        <v>23.70805139179023</v>
      </c>
      <c r="D63" s="24">
        <v>-8.439671225416639</v>
      </c>
      <c r="E63" s="24">
        <v>-7.634354472365622</v>
      </c>
    </row>
    <row r="64" spans="2:5" ht="13.5">
      <c r="B64" s="27" t="s">
        <v>77</v>
      </c>
      <c r="C64" s="24">
        <v>22.52352757201635</v>
      </c>
      <c r="D64" s="24">
        <v>-9.367398272818253</v>
      </c>
      <c r="E64" s="24">
        <v>-0.9342540211852253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39140.352997685186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52</v>
      </c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>
        <v>18</v>
      </c>
      <c r="G38" s="43">
        <v>0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0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</v>
      </c>
      <c r="E42" s="41">
        <v>0</v>
      </c>
      <c r="F42" s="50">
        <v>-1000000</v>
      </c>
    </row>
    <row r="43" spans="2:6" ht="13.5">
      <c r="B43" s="48" t="s">
        <v>13</v>
      </c>
      <c r="C43" s="41">
        <v>0</v>
      </c>
      <c r="D43" s="41">
        <v>0</v>
      </c>
      <c r="E43" s="41">
        <v>0</v>
      </c>
      <c r="F43" s="50">
        <v>1000000</v>
      </c>
    </row>
    <row r="44" spans="2:6" ht="13.5">
      <c r="B44" s="48" t="s">
        <v>14</v>
      </c>
      <c r="C44" s="41">
        <v>0</v>
      </c>
      <c r="D44" s="41">
        <v>0</v>
      </c>
      <c r="E44" s="41">
        <v>0</v>
      </c>
      <c r="F44" s="50">
        <v>-2000000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</v>
      </c>
      <c r="D46" s="41">
        <v>0</v>
      </c>
      <c r="E46" s="41">
        <v>0</v>
      </c>
      <c r="F46" s="50">
        <v>65535</v>
      </c>
    </row>
    <row r="47" spans="2:6" ht="13.5">
      <c r="B47" s="48" t="s">
        <v>26</v>
      </c>
      <c r="C47" s="41">
        <v>0</v>
      </c>
      <c r="D47" s="41">
        <v>0</v>
      </c>
      <c r="E47" s="41">
        <v>0</v>
      </c>
      <c r="F47" s="50">
        <v>65535</v>
      </c>
    </row>
    <row r="48" spans="2:6" ht="13.5">
      <c r="B48" s="48" t="s">
        <v>27</v>
      </c>
      <c r="C48" s="41">
        <v>0</v>
      </c>
      <c r="D48" s="41">
        <v>0</v>
      </c>
      <c r="E48" s="41">
        <v>0</v>
      </c>
      <c r="F48" s="50">
        <v>65535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-1</v>
      </c>
      <c r="F1" t="s">
        <v>21</v>
      </c>
      <c r="G1">
        <v>0</v>
      </c>
    </row>
    <row r="2" spans="2:3" ht="12.75">
      <c r="B2">
        <v>-0.03</v>
      </c>
      <c r="C2">
        <f>MAX(GaussDistr_1)-1</f>
        <v>-1</v>
      </c>
    </row>
    <row r="3" spans="1:16" ht="12.75">
      <c r="A3" t="str">
        <f>"-3s"</f>
        <v>-3s</v>
      </c>
      <c r="B3">
        <v>65535</v>
      </c>
      <c r="C3">
        <f aca="true" t="shared" si="0" ref="C3:C33">NORMDIST(B3,AveDev3D_0,StandardDev3D_0,FALSE)*NumPoints_7*I3</f>
        <v>0</v>
      </c>
      <c r="D3">
        <v>0</v>
      </c>
      <c r="F3" t="s">
        <v>17</v>
      </c>
      <c r="G3">
        <v>15</v>
      </c>
      <c r="I3">
        <f>B5-B4</f>
        <v>0</v>
      </c>
      <c r="N3">
        <v>0</v>
      </c>
      <c r="O3">
        <v>0</v>
      </c>
      <c r="P3">
        <v>65535</v>
      </c>
    </row>
    <row r="4" spans="1:16" ht="12.75">
      <c r="B4">
        <v>65535</v>
      </c>
      <c r="C4">
        <f t="shared" si="0"/>
        <v>0</v>
      </c>
      <c r="D4">
        <v>0</v>
      </c>
      <c r="F4" t="s">
        <v>18</v>
      </c>
      <c r="G4">
        <v>5</v>
      </c>
      <c r="I4">
        <f>I3</f>
        <v>0</v>
      </c>
      <c r="N4">
        <v>0</v>
      </c>
      <c r="O4">
        <v>0</v>
      </c>
      <c r="P4">
        <v>65535</v>
      </c>
    </row>
    <row r="5" spans="1:16" ht="12.75">
      <c r="B5">
        <v>65535</v>
      </c>
      <c r="C5">
        <f t="shared" si="0"/>
        <v>0</v>
      </c>
      <c r="D5">
        <v>0</v>
      </c>
      <c r="I5">
        <f>I4</f>
        <v>0</v>
      </c>
      <c r="N5">
        <v>0</v>
      </c>
      <c r="O5">
        <v>0</v>
      </c>
      <c r="P5">
        <v>65535</v>
      </c>
    </row>
    <row r="6" spans="1:16" ht="12.75">
      <c r="B6">
        <v>65535</v>
      </c>
      <c r="C6">
        <f t="shared" si="0"/>
        <v>0</v>
      </c>
      <c r="D6">
        <v>0</v>
      </c>
      <c r="I6">
        <f aca="true" t="shared" si="1" ref="I6:I33">I5</f>
        <v>0</v>
      </c>
      <c r="N6">
        <v>0</v>
      </c>
      <c r="O6">
        <v>0</v>
      </c>
      <c r="P6">
        <v>65535</v>
      </c>
    </row>
    <row r="7" spans="1:16" ht="12.75">
      <c r="B7">
        <v>65535</v>
      </c>
      <c r="C7">
        <f t="shared" si="0"/>
        <v>0</v>
      </c>
      <c r="D7">
        <v>0</v>
      </c>
      <c r="I7">
        <f t="shared" si="1"/>
        <v>0</v>
      </c>
      <c r="N7">
        <v>0</v>
      </c>
      <c r="O7">
        <v>0</v>
      </c>
      <c r="P7">
        <v>65535</v>
      </c>
    </row>
    <row r="8" spans="1:16" ht="12.75">
      <c r="A8" t="str">
        <f>"-2s"</f>
        <v>-2s</v>
      </c>
      <c r="B8">
        <v>65535</v>
      </c>
      <c r="C8">
        <f t="shared" si="0"/>
        <v>0</v>
      </c>
      <c r="D8">
        <v>0</v>
      </c>
      <c r="I8">
        <f t="shared" si="1"/>
        <v>0</v>
      </c>
      <c r="N8">
        <v>0</v>
      </c>
      <c r="O8">
        <v>0</v>
      </c>
      <c r="P8">
        <v>65535</v>
      </c>
    </row>
    <row r="9" spans="1:16" ht="12.75">
      <c r="B9">
        <v>65535</v>
      </c>
      <c r="C9">
        <f t="shared" si="0"/>
        <v>0</v>
      </c>
      <c r="D9">
        <v>0</v>
      </c>
      <c r="I9">
        <f t="shared" si="1"/>
        <v>0</v>
      </c>
      <c r="N9">
        <v>0</v>
      </c>
      <c r="O9">
        <v>0</v>
      </c>
      <c r="P9">
        <v>65535</v>
      </c>
    </row>
    <row r="10" spans="1:16" ht="12.75">
      <c r="B10">
        <v>65535</v>
      </c>
      <c r="C10">
        <f t="shared" si="0"/>
        <v>0</v>
      </c>
      <c r="D10">
        <v>0</v>
      </c>
      <c r="I10">
        <f t="shared" si="1"/>
        <v>0</v>
      </c>
      <c r="N10">
        <v>0</v>
      </c>
      <c r="O10">
        <v>0</v>
      </c>
      <c r="P10">
        <v>65535</v>
      </c>
    </row>
    <row r="11" spans="1:16" ht="12.75">
      <c r="B11">
        <v>65535</v>
      </c>
      <c r="C11">
        <f t="shared" si="0"/>
        <v>0</v>
      </c>
      <c r="D11">
        <v>0</v>
      </c>
      <c r="I11">
        <f t="shared" si="1"/>
        <v>0</v>
      </c>
      <c r="N11">
        <v>0</v>
      </c>
      <c r="O11">
        <v>0</v>
      </c>
      <c r="P11">
        <v>65535</v>
      </c>
    </row>
    <row r="12" spans="1:16" ht="12.75">
      <c r="B12">
        <v>65535</v>
      </c>
      <c r="C12">
        <f t="shared" si="0"/>
        <v>0</v>
      </c>
      <c r="D12">
        <v>0</v>
      </c>
      <c r="I12">
        <f t="shared" si="1"/>
        <v>0</v>
      </c>
      <c r="N12">
        <v>0</v>
      </c>
      <c r="O12">
        <v>0</v>
      </c>
      <c r="P12">
        <v>65535</v>
      </c>
    </row>
    <row r="13" spans="1:16" ht="12.75">
      <c r="B13">
        <v>65535</v>
      </c>
      <c r="C13">
        <f t="shared" si="0"/>
        <v>0</v>
      </c>
      <c r="D13">
        <v>0</v>
      </c>
      <c r="I13">
        <f t="shared" si="1"/>
        <v>0</v>
      </c>
      <c r="N13">
        <v>0</v>
      </c>
      <c r="O13">
        <v>0</v>
      </c>
      <c r="P13">
        <v>65535</v>
      </c>
    </row>
    <row r="14" spans="1:16" ht="12.75">
      <c r="B14">
        <v>65535</v>
      </c>
      <c r="C14">
        <f t="shared" si="0"/>
        <v>0</v>
      </c>
      <c r="D14">
        <v>0</v>
      </c>
      <c r="I14">
        <f t="shared" si="1"/>
        <v>0</v>
      </c>
      <c r="N14">
        <v>0</v>
      </c>
      <c r="O14">
        <v>0</v>
      </c>
      <c r="P14">
        <v>65535</v>
      </c>
    </row>
    <row r="15" spans="1:16" ht="12.75">
      <c r="B15">
        <v>65535</v>
      </c>
      <c r="C15">
        <f t="shared" si="0"/>
        <v>0</v>
      </c>
      <c r="D15">
        <v>0</v>
      </c>
      <c r="I15">
        <f t="shared" si="1"/>
        <v>0</v>
      </c>
      <c r="N15">
        <v>0</v>
      </c>
      <c r="O15">
        <v>0</v>
      </c>
      <c r="P15">
        <v>65535</v>
      </c>
    </row>
    <row r="16" spans="1:16" ht="12.75">
      <c r="B16">
        <v>65535</v>
      </c>
      <c r="C16">
        <f t="shared" si="0"/>
        <v>0</v>
      </c>
      <c r="D16">
        <v>0</v>
      </c>
      <c r="I16">
        <f t="shared" si="1"/>
        <v>0</v>
      </c>
      <c r="N16">
        <v>0</v>
      </c>
      <c r="O16">
        <v>0</v>
      </c>
      <c r="P16">
        <v>65535</v>
      </c>
    </row>
    <row r="17" spans="1:16" ht="12.75">
      <c r="B17">
        <v>65535</v>
      </c>
      <c r="C17">
        <f t="shared" si="0"/>
        <v>0</v>
      </c>
      <c r="D17">
        <v>0</v>
      </c>
      <c r="I17">
        <f t="shared" si="1"/>
        <v>0</v>
      </c>
      <c r="N17">
        <v>0</v>
      </c>
      <c r="O17">
        <v>0</v>
      </c>
      <c r="P17">
        <v>65535</v>
      </c>
    </row>
    <row r="18" spans="1:16" ht="12.75">
      <c r="A18" t="str">
        <f>"0"</f>
        <v>0</v>
      </c>
      <c r="B18">
        <v>65535</v>
      </c>
      <c r="C18">
        <f t="shared" si="0"/>
        <v>0</v>
      </c>
      <c r="D18">
        <v>0</v>
      </c>
      <c r="I18">
        <f t="shared" si="1"/>
        <v>0</v>
      </c>
      <c r="N18">
        <v>0</v>
      </c>
      <c r="O18">
        <v>0</v>
      </c>
      <c r="P18">
        <v>65535</v>
      </c>
    </row>
    <row r="19" spans="1:16" ht="12.75">
      <c r="B19">
        <v>65535</v>
      </c>
      <c r="C19">
        <f t="shared" si="0"/>
        <v>0</v>
      </c>
      <c r="D19">
        <v>0</v>
      </c>
      <c r="I19">
        <f t="shared" si="1"/>
        <v>0</v>
      </c>
      <c r="N19">
        <v>0</v>
      </c>
      <c r="O19">
        <v>0</v>
      </c>
      <c r="P19">
        <v>65535</v>
      </c>
    </row>
    <row r="20" spans="1:16" ht="12.75">
      <c r="B20">
        <v>65535</v>
      </c>
      <c r="C20">
        <f t="shared" si="0"/>
        <v>0</v>
      </c>
      <c r="D20">
        <v>0</v>
      </c>
      <c r="I20">
        <f t="shared" si="1"/>
        <v>0</v>
      </c>
      <c r="N20">
        <v>0</v>
      </c>
      <c r="O20">
        <v>0</v>
      </c>
      <c r="P20">
        <v>65535</v>
      </c>
    </row>
    <row r="21" spans="1:9" ht="12.75">
      <c r="B21">
        <v>65535</v>
      </c>
      <c r="C21">
        <f t="shared" si="0"/>
        <v>0</v>
      </c>
      <c r="D21">
        <v>0</v>
      </c>
      <c r="I21">
        <f t="shared" si="1"/>
        <v>0</v>
      </c>
    </row>
    <row r="22" spans="1:9" ht="12.75">
      <c r="B22">
        <v>65535</v>
      </c>
      <c r="C22">
        <f t="shared" si="0"/>
        <v>0</v>
      </c>
      <c r="D22">
        <v>0</v>
      </c>
      <c r="I22">
        <f t="shared" si="1"/>
        <v>0</v>
      </c>
    </row>
    <row r="23" spans="1:9" ht="12.75">
      <c r="B23">
        <v>65535</v>
      </c>
      <c r="C23">
        <f t="shared" si="0"/>
        <v>0</v>
      </c>
      <c r="D23">
        <v>0</v>
      </c>
      <c r="I23">
        <f t="shared" si="1"/>
        <v>0</v>
      </c>
    </row>
    <row r="24" spans="1:9" ht="12.75">
      <c r="B24">
        <v>65535</v>
      </c>
      <c r="C24">
        <f t="shared" si="0"/>
        <v>0</v>
      </c>
      <c r="D24">
        <v>0</v>
      </c>
      <c r="I24">
        <f t="shared" si="1"/>
        <v>0</v>
      </c>
    </row>
    <row r="25" spans="1:9" ht="12.75">
      <c r="B25">
        <v>65535</v>
      </c>
      <c r="C25">
        <f t="shared" si="0"/>
        <v>0</v>
      </c>
      <c r="D25">
        <v>0</v>
      </c>
      <c r="I25">
        <f t="shared" si="1"/>
        <v>0</v>
      </c>
    </row>
    <row r="26" spans="1:9" ht="12.75">
      <c r="B26">
        <v>65535</v>
      </c>
      <c r="C26">
        <f t="shared" si="0"/>
        <v>0</v>
      </c>
      <c r="D26">
        <v>0</v>
      </c>
      <c r="I26">
        <f t="shared" si="1"/>
        <v>0</v>
      </c>
    </row>
    <row r="27" spans="1:9" ht="12.75">
      <c r="B27">
        <v>65535</v>
      </c>
      <c r="C27">
        <f t="shared" si="0"/>
        <v>0</v>
      </c>
      <c r="D27">
        <v>0</v>
      </c>
      <c r="I27">
        <f t="shared" si="1"/>
        <v>0</v>
      </c>
    </row>
    <row r="28" spans="1:9" ht="12.75">
      <c r="A28" t="str">
        <f>"2s"</f>
        <v>2s</v>
      </c>
      <c r="B28">
        <v>65535</v>
      </c>
      <c r="C28">
        <f t="shared" si="0"/>
        <v>0</v>
      </c>
      <c r="D28">
        <v>0</v>
      </c>
      <c r="I28">
        <f t="shared" si="1"/>
        <v>0</v>
      </c>
    </row>
    <row r="29" spans="1:9" ht="12.75">
      <c r="B29">
        <v>65535</v>
      </c>
      <c r="C29">
        <f t="shared" si="0"/>
        <v>0</v>
      </c>
      <c r="D29">
        <v>0</v>
      </c>
      <c r="I29">
        <f t="shared" si="1"/>
        <v>0</v>
      </c>
    </row>
    <row r="30" spans="1:9" ht="12.75">
      <c r="B30">
        <v>65535</v>
      </c>
      <c r="C30">
        <f t="shared" si="0"/>
        <v>0</v>
      </c>
      <c r="D30">
        <v>0</v>
      </c>
      <c r="I30">
        <f t="shared" si="1"/>
        <v>0</v>
      </c>
    </row>
    <row r="31" spans="1:9" ht="12.75">
      <c r="B31">
        <v>65535</v>
      </c>
      <c r="C31">
        <f t="shared" si="0"/>
        <v>0</v>
      </c>
      <c r="D31">
        <v>0</v>
      </c>
      <c r="I31">
        <f t="shared" si="1"/>
        <v>0</v>
      </c>
    </row>
    <row r="32" spans="1:9" ht="12.75">
      <c r="B32">
        <v>65535</v>
      </c>
      <c r="C32">
        <f t="shared" si="0"/>
        <v>0</v>
      </c>
      <c r="D32">
        <v>0</v>
      </c>
      <c r="I32">
        <f t="shared" si="1"/>
        <v>0</v>
      </c>
    </row>
    <row r="33" spans="1:9" ht="12.75">
      <c r="A33" t="str">
        <f>"3s"</f>
        <v>3s</v>
      </c>
      <c r="B33">
        <v>65535</v>
      </c>
      <c r="C33">
        <f t="shared" si="0"/>
        <v>0</v>
      </c>
      <c r="D33">
        <v>0</v>
      </c>
      <c r="I3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