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285" windowWidth="19080" windowHeight="1209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<sst xmlns="http://schemas.openxmlformats.org/spreadsheetml/2006/main" count="163" uniqueCount="140">
  <si>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</si>
  <si>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</si>
  <si>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</si>
  <si>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</si>
  <si>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</si>
  <si>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</si>
  <si>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</si>
  <si>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</si>
  <si>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</si>
  <si>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</si>
  <si>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</si>
  <si>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</si>
  <si>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</si>
  <si>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</si>
  <si>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</si>
  <si>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</si>
  <si>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</si>
  <si>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</si>
  <si>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</si>
  <si>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</si>
  <si>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</si>
  <si>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</si>
  <si>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</si>
  <si>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</si>
  <si>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</si>
  <si>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</si>
  <si>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</si>
  <si>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</si>
  <si>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</si>
  <si>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</si>
  <si>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</si>
  <si>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</si>
  <si>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</si>
  <si>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</si>
  <si>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</si>
  <si>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</si>
  <si>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</si>
  <si>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</si>
  <si>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</si>
  <si>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</si>
  <si>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</si>
  <si>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</si>
  <si>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</si>
  <si>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</si>
  <si>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</si>
  <si>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</si>
  <si>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</si>
  <si>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</si>
  <si>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</si>
  <si>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</si>
  <si>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</si>
  <si>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</si>
  <si>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</si>
  <si>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</si>
  <si>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</si>
  <si>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</si>
  <si>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</si>
  <si>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</si>
  <si>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</si>
  <si>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</si>
  <si>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</si>
  <si>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</si>
  <si>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</si>
  <si>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</si>
  <si>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</si>
  <si>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</si>
  <si>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</si>
  <si>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</si>
  <si>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</si>
  <si>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</si>
  <si>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</si>
  <si>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</si>
  <si>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</si>
  <si>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</si>
  <si>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</si>
  <si>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</si>
  <si>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</si>
  <si>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</si>
  <si>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</si>
  <si>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</si>
  <si>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</si>
  <si>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</si>
  <si>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</si>
  <si>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</si>
  <si>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</si>
  <si>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</si>
  <si>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</si>
  <si>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</si>
  <si>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</si>
  <si>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</si>
  <si>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</si>
  <si>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</si>
  <si>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</si>
  <si>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</si>
  <si>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</si>
  <si>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</si>
  <si>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</si>
  <si>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</si>
  <si>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</si>
  <si>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</si>
  <si>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</si>
  <si>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</si>
  <si>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</si>
  <si>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</si>
  <si>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</si>
  <si>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Plane 1</t>
  </si>
  <si>
    <t>Circle 1</t>
  </si>
  <si>
    <t>Line 1</t>
  </si>
  <si>
    <t>Point 11</t>
  </si>
  <si>
    <t>Point 12</t>
  </si>
  <si>
    <t>Point 13</t>
  </si>
  <si>
    <t>Point 14</t>
  </si>
  <si>
    <t>Point 15</t>
  </si>
  <si>
    <t>Point 16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</si>
  <si>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</si>
  <si>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</si>
  <si>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</si>
  <si>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</si>
  <si>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</si>
  <si>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</si>
  <si>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</si>
  <si>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</si>
  <si>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</si>
  <si>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Copper OD_Pt1</t>
  </si>
  <si>
    <t>Copper OD_Pt2</t>
  </si>
  <si>
    <t>Copper OD_Pt3</t>
  </si>
  <si>
    <t>Copper OD_Pt4</t>
  </si>
  <si>
    <t>Copper OD_Pt5</t>
  </si>
  <si>
    <t>Copper OD_Pt6</t>
  </si>
  <si>
    <t>A</t>
  </si>
  <si>
    <t>1150-****-X890</t>
  </si>
  <si>
    <t>Vlad</t>
  </si>
  <si>
    <t>Raftopoulos</t>
  </si>
  <si>
    <t>2011-4-28_LADA_VLAD</t>
  </si>
  <si>
    <t>2011-4-028_LADA</t>
  </si>
  <si>
    <t>LADA Copper front face pt</t>
  </si>
  <si>
    <t>LADA aperture slit pt</t>
  </si>
  <si>
    <t>Copper OD (circle)</t>
  </si>
  <si>
    <t>Aperture slit (line)</t>
  </si>
  <si>
    <t>Copper front face (plane)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</si>
</sst>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</xdr:row>
      <xdr:rowOff>57150</xdr:rowOff>
    </xdr:from>
    <xdr:to>
      <xdr:col>7</xdr:col>
      <xdr:colOff>361950</xdr:colOff>
      <xdr:row>6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0007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6.0039062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115</v>
      </c>
      <c r="B2" s="18">
        <v>0</v>
      </c>
      <c r="C2"/>
      <c r="D2"/>
      <c r="E2"/>
      <c r="F2"/>
      <c r="H2" s="3"/>
    </row>
    <row r="3" spans="1:7" ht="12.75">
      <c r="A3" s="17" t="s">
        <v>116</v>
      </c>
      <c r="B3" s="18" t="s">
        <v>129</v>
      </c>
      <c r="C3" s="31">
        <v>40666.62059027778</v>
      </c>
      <c r="D3" s="24" t="s">
        <v>93</v>
      </c>
      <c r="E3" s="29">
        <v>33</v>
      </c>
      <c r="F3" s="29"/>
      <c r="G3" s="4"/>
    </row>
    <row r="4" spans="1:7" ht="12.75">
      <c r="A4" s="17" t="s">
        <v>117</v>
      </c>
      <c r="B4" s="18" t="s">
        <v>130</v>
      </c>
      <c r="C4" s="31">
        <v>40666.62059027778</v>
      </c>
      <c r="D4" s="24" t="s">
        <v>94</v>
      </c>
      <c r="E4" s="30">
        <v>1231</v>
      </c>
      <c r="F4" s="30"/>
      <c r="G4" s="4"/>
    </row>
    <row r="5" spans="1:7" ht="12.75">
      <c r="A5" s="17" t="s">
        <v>118</v>
      </c>
      <c r="B5" s="18">
        <v>1</v>
      </c>
      <c r="C5" s="5"/>
      <c r="D5" s="24"/>
      <c r="E5"/>
      <c r="F5"/>
      <c r="G5" s="25"/>
    </row>
    <row r="6" spans="1:7" ht="12.75">
      <c r="A6" s="16" t="s">
        <v>119</v>
      </c>
      <c r="B6" s="18">
        <v>0</v>
      </c>
      <c r="C6" s="5"/>
      <c r="D6" s="24"/>
      <c r="E6"/>
      <c r="F6"/>
      <c r="G6" s="25"/>
    </row>
    <row r="7" spans="1:8" ht="12.75">
      <c r="A7" s="17" t="s">
        <v>120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LADA aperture slit pt</v>
      </c>
      <c r="B11" s="11">
        <f>IF(DEGREES(ATAN2(Data!F11,Data!G11))&lt;0,360+DEGREES(ATAN2(Data!F11,Data!G11)),DEGREES(ATAN2(Data!F11,Data!G11)))</f>
        <v>260.0395449070406</v>
      </c>
      <c r="C11" s="11">
        <f>SQRT(Data!F11*Data!F11+Data!G11*Data!G11)</f>
        <v>1836.859340211001</v>
      </c>
      <c r="D11" s="11">
        <f>Data!F11</f>
        <v>-317.71868181</v>
      </c>
      <c r="E11" s="11">
        <f>Data!G11</f>
        <v>-1809.17303621</v>
      </c>
      <c r="F11" s="11">
        <f>Data!H11</f>
        <v>126.29487111</v>
      </c>
      <c r="G11" s="21"/>
    </row>
    <row r="12" spans="1:7" ht="12.75">
      <c r="A12" s="3" t="str">
        <f>Data!BI12</f>
        <v>LADA aperture slit pt</v>
      </c>
      <c r="B12" s="11">
        <f>IF(DEGREES(ATAN2(Data!F12,Data!G12))&lt;0,360+DEGREES(ATAN2(Data!F12,Data!G12)),DEGREES(ATAN2(Data!F12,Data!G12)))</f>
        <v>259.9157677898726</v>
      </c>
      <c r="C12" s="11">
        <f>SQRT(Data!F12*Data!F12+Data!G12*Data!G12)</f>
        <v>1836.920244505231</v>
      </c>
      <c r="D12" s="11">
        <f>Data!F12</f>
        <v>-321.63699096</v>
      </c>
      <c r="E12" s="11">
        <f>Data!G12</f>
        <v>-1808.54240501</v>
      </c>
      <c r="F12" s="11">
        <f>Data!H12</f>
        <v>126.34799648</v>
      </c>
      <c r="G12" s="21"/>
    </row>
    <row r="13" spans="1:7" ht="12.75">
      <c r="A13" s="3" t="str">
        <f>Data!BI13</f>
        <v>LADA Copper front face pt</v>
      </c>
      <c r="B13" s="11">
        <f>IF(DEGREES(ATAN2(Data!F13,Data!G13))&lt;0,360+DEGREES(ATAN2(Data!F13,Data!G13)),DEGREES(ATAN2(Data!F13,Data!G13)))</f>
        <v>259.7424388011907</v>
      </c>
      <c r="C13" s="11">
        <f>SQRT(Data!F13*Data!F13+Data!G13*Data!G13)</f>
        <v>1829.2533706980023</v>
      </c>
      <c r="D13" s="11">
        <f>Data!F13</f>
        <v>-325.74137747</v>
      </c>
      <c r="E13" s="11">
        <f>Data!G13</f>
        <v>-1800.01679137</v>
      </c>
      <c r="F13" s="11">
        <f>Data!H13</f>
        <v>131.62605247</v>
      </c>
      <c r="G13" s="21"/>
    </row>
    <row r="14" spans="1:7" ht="12.75">
      <c r="A14" s="3" t="str">
        <f>Data!BI14</f>
        <v>LADA Copper front face pt</v>
      </c>
      <c r="B14" s="11">
        <f>IF(DEGREES(ATAN2(Data!F14,Data!G14))&lt;0,360+DEGREES(ATAN2(Data!F14,Data!G14)),DEGREES(ATAN2(Data!F14,Data!G14)))</f>
        <v>259.66876544943227</v>
      </c>
      <c r="C14" s="11">
        <f>SQRT(Data!F14*Data!F14+Data!G14*Data!G14)</f>
        <v>1841.0425241054115</v>
      </c>
      <c r="D14" s="11">
        <f>Data!F14</f>
        <v>-330.16989541</v>
      </c>
      <c r="E14" s="11">
        <f>Data!G14</f>
        <v>-1811.19447209</v>
      </c>
      <c r="F14" s="11">
        <f>Data!H14</f>
        <v>122.45960878</v>
      </c>
      <c r="G14" s="21"/>
    </row>
    <row r="15" spans="1:7" ht="12.75">
      <c r="A15" s="3" t="str">
        <f>Data!BI15</f>
        <v>LADA Copper front face pt</v>
      </c>
      <c r="B15" s="11">
        <f>IF(DEGREES(ATAN2(Data!F15,Data!G15))&lt;0,360+DEGREES(ATAN2(Data!F15,Data!G15)),DEGREES(ATAN2(Data!F15,Data!G15)))</f>
        <v>260.2533729311097</v>
      </c>
      <c r="C15" s="11">
        <f>SQRT(Data!F15*Data!F15+Data!G15*Data!G15)</f>
        <v>1844.065180993865</v>
      </c>
      <c r="D15" s="11">
        <f>Data!F15</f>
        <v>-312.18453311</v>
      </c>
      <c r="E15" s="11">
        <f>Data!G15</f>
        <v>-1817.44799349</v>
      </c>
      <c r="F15" s="11">
        <f>Data!H15</f>
        <v>120.92783561</v>
      </c>
      <c r="G15" s="21"/>
    </row>
    <row r="16" spans="1:7" ht="12.75">
      <c r="A16" s="3" t="str">
        <f>Data!BI16</f>
        <v>LADA Copper front face pt</v>
      </c>
      <c r="B16" s="11">
        <f>IF(DEGREES(ATAN2(Data!F16,Data!G16))&lt;0,360+DEGREES(ATAN2(Data!F16,Data!G16)),DEGREES(ATAN2(Data!F16,Data!G16)))</f>
        <v>260.1633783830328</v>
      </c>
      <c r="C16" s="11">
        <f>SQRT(Data!F16*Data!F16+Data!G16*Data!G16)</f>
        <v>1829.5363465401817</v>
      </c>
      <c r="D16" s="11">
        <f>Data!F16</f>
        <v>-312.55671855</v>
      </c>
      <c r="E16" s="11">
        <f>Data!G16</f>
        <v>-1802.64015849</v>
      </c>
      <c r="F16" s="11">
        <f>Data!H16</f>
        <v>131.9888587</v>
      </c>
      <c r="G16" s="21"/>
    </row>
    <row r="17" spans="1:7" ht="12.75">
      <c r="A17" s="3" t="str">
        <f>Data!BI17</f>
        <v>LADA Copper front face pt</v>
      </c>
      <c r="B17" s="11">
        <f>IF(DEGREES(ATAN2(Data!F17,Data!G17))&lt;0,360+DEGREES(ATAN2(Data!F17,Data!G17)),DEGREES(ATAN2(Data!F17,Data!G17)))</f>
        <v>260.1992888912698</v>
      </c>
      <c r="C17" s="11">
        <f>SQRT(Data!F17*Data!F17+Data!G17*Data!G17)</f>
        <v>1837.1010727187022</v>
      </c>
      <c r="D17" s="11">
        <f>Data!F17</f>
        <v>-312.71452138</v>
      </c>
      <c r="E17" s="11">
        <f>Data!G17</f>
        <v>-1810.29002635</v>
      </c>
      <c r="F17" s="11">
        <f>Data!H17</f>
        <v>126.21155047</v>
      </c>
      <c r="G17" s="21"/>
    </row>
    <row r="18" spans="1:7" ht="12.75">
      <c r="A18" s="3" t="str">
        <f>Data!BI18</f>
        <v>LADA Copper front face pt</v>
      </c>
      <c r="B18" s="11">
        <f>IF(DEGREES(ATAN2(Data!F18,Data!G18))&lt;0,360+DEGREES(ATAN2(Data!F18,Data!G18)),DEGREES(ATAN2(Data!F18,Data!G18)))</f>
        <v>259.8109435976893</v>
      </c>
      <c r="C18" s="11">
        <f>SQRT(Data!F18*Data!F18+Data!G18*Data!G18)</f>
        <v>1839.6703521686004</v>
      </c>
      <c r="D18" s="11">
        <f>Data!F18</f>
        <v>-325.43171363</v>
      </c>
      <c r="E18" s="11">
        <f>Data!G18</f>
        <v>-1810.65767179</v>
      </c>
      <c r="F18" s="11">
        <f>Data!H18</f>
        <v>123.67998708</v>
      </c>
      <c r="G18" s="21"/>
    </row>
    <row r="19" spans="1:7" ht="12.75">
      <c r="A19" s="3" t="str">
        <f>Data!BI19</f>
        <v>LADA Copper front face pt</v>
      </c>
      <c r="B19" s="11">
        <f>IF(DEGREES(ATAN2(Data!F19,Data!G19))&lt;0,360+DEGREES(ATAN2(Data!F19,Data!G19)),DEGREES(ATAN2(Data!F19,Data!G19)))</f>
        <v>259.74871899916036</v>
      </c>
      <c r="C19" s="11">
        <f>SQRT(Data!F19*Data!F19+Data!G19*Data!G19)</f>
        <v>1829.0949406218294</v>
      </c>
      <c r="D19" s="11">
        <f>Data!F19</f>
        <v>-325.51588034</v>
      </c>
      <c r="E19" s="11">
        <f>Data!G19</f>
        <v>-1799.8965841</v>
      </c>
      <c r="F19" s="11">
        <f>Data!H19</f>
        <v>131.74466971</v>
      </c>
      <c r="G19" s="21"/>
    </row>
    <row r="20" spans="1:7" ht="12.75">
      <c r="A20" s="3" t="str">
        <f>Data!BI20</f>
        <v>LADA Copper front face pt</v>
      </c>
      <c r="B20" s="11">
        <f>IF(DEGREES(ATAN2(Data!F20,Data!G20))&lt;0,360+DEGREES(ATAN2(Data!F20,Data!G20)),DEGREES(ATAN2(Data!F20,Data!G20)))</f>
        <v>260.2229575507632</v>
      </c>
      <c r="C20" s="11">
        <f>SQRT(Data!F20*Data!F20+Data!G20*Data!G20)</f>
        <v>1841.994317383035</v>
      </c>
      <c r="D20" s="11">
        <f>Data!F20</f>
        <v>-312.7976157</v>
      </c>
      <c r="E20" s="11">
        <f>Data!G20</f>
        <v>-1815.24122829</v>
      </c>
      <c r="F20" s="11">
        <f>Data!H20</f>
        <v>122.47257192</v>
      </c>
      <c r="G20" s="21"/>
    </row>
    <row r="21" spans="1:7" ht="12.75">
      <c r="A21" s="3" t="str">
        <f>Data!BI21</f>
        <v>Copper front face (plane)</v>
      </c>
      <c r="B21" s="11">
        <f>IF(DEGREES(ATAN2(Data!F21,Data!G21))&lt;0,360+DEGREES(ATAN2(Data!F21,Data!G21)),DEGREES(ATAN2(Data!F21,Data!G21)))</f>
        <v>259.9764877548179</v>
      </c>
      <c r="C21" s="11">
        <f>SQRT(Data!F21*Data!F21+Data!G21*Data!G21)</f>
        <v>1836.453995102852</v>
      </c>
      <c r="D21" s="11">
        <f>Data!F21</f>
        <v>-319.63903204</v>
      </c>
      <c r="E21" s="11">
        <f>Data!G21</f>
        <v>-1808.42311568</v>
      </c>
      <c r="F21" s="11">
        <f>Data!H21</f>
        <v>126.38889175</v>
      </c>
      <c r="G21" s="21"/>
    </row>
    <row r="22" spans="1:7" ht="12.75">
      <c r="A22" s="3" t="str">
        <f>Data!BI22</f>
        <v>Copper OD (circle)</v>
      </c>
      <c r="B22" s="11">
        <f>IF(DEGREES(ATAN2(Data!F22,Data!G22))&lt;0,360+DEGREES(ATAN2(Data!F22,Data!G22)),DEGREES(ATAN2(Data!F22,Data!G22)))</f>
        <v>259.9777596404186</v>
      </c>
      <c r="C22" s="11">
        <f>SQRT(Data!F22*Data!F22+Data!G22*Data!G22)</f>
        <v>1836.6925693192627</v>
      </c>
      <c r="D22" s="11">
        <f>Data!F22</f>
        <v>-319.64040669</v>
      </c>
      <c r="E22" s="11">
        <f>Data!G22</f>
        <v>-1808.66514441</v>
      </c>
      <c r="F22" s="11">
        <f>Data!H22</f>
        <v>126.20690862</v>
      </c>
      <c r="G22" s="21"/>
    </row>
    <row r="23" spans="1:7" ht="12.75">
      <c r="A23" s="3" t="str">
        <f>Data!BI23</f>
        <v>Aperture slit (line)</v>
      </c>
      <c r="B23" s="11">
        <f>IF(DEGREES(ATAN2(Data!F23,Data!G23))&lt;0,360+DEGREES(ATAN2(Data!F23,Data!G23)),DEGREES(ATAN2(Data!F23,Data!G23)))</f>
        <v>259.9778797676197</v>
      </c>
      <c r="C23" s="11">
        <f>SQRT(Data!F23*Data!F23+Data!G23*Data!G23)</f>
        <v>1836.7604061063241</v>
      </c>
      <c r="D23" s="11">
        <f>Data!F23</f>
        <v>-319.64842014</v>
      </c>
      <c r="E23" s="11">
        <f>Data!G23</f>
        <v>-1808.73261621</v>
      </c>
      <c r="F23" s="11">
        <f>Data!H23</f>
        <v>126.15482897</v>
      </c>
      <c r="G23" s="21"/>
    </row>
    <row r="24" spans="1:7" ht="12.75">
      <c r="A24" s="3" t="str">
        <f>Data!BI24</f>
        <v>Copper OD_Pt1</v>
      </c>
      <c r="B24" s="11">
        <f>IF(DEGREES(ATAN2(Data!F24,Data!G24))&lt;0,360+DEGREES(ATAN2(Data!F24,Data!G24)),DEGREES(ATAN2(Data!F24,Data!G24)))</f>
        <v>259.98756203860665</v>
      </c>
      <c r="C24" s="11">
        <f>SQRT(Data!F24*Data!F24+Data!G24*Data!G24)</f>
        <v>1825.3331149834903</v>
      </c>
      <c r="D24" s="11">
        <f>Data!F24</f>
        <v>-317.35599114</v>
      </c>
      <c r="E24" s="11">
        <f>Data!G24</f>
        <v>-1797.53335311</v>
      </c>
      <c r="F24" s="11">
        <f>Data!H24</f>
        <v>134.96916466</v>
      </c>
      <c r="G24" s="21"/>
    </row>
    <row r="25" spans="1:7" ht="12.75">
      <c r="A25" s="3" t="str">
        <f>Data!BI25</f>
        <v>Copper OD_Pt2</v>
      </c>
      <c r="B25" s="11">
        <f>IF(DEGREES(ATAN2(Data!F25,Data!G25))&lt;0,360+DEGREES(ATAN2(Data!F25,Data!G25)),DEGREES(ATAN2(Data!F25,Data!G25)))</f>
        <v>259.6733343360132</v>
      </c>
      <c r="C25" s="11">
        <f>SQRT(Data!F25*Data!F25+Data!G25*Data!G25)</f>
        <v>1828.1860748343206</v>
      </c>
      <c r="D25" s="11">
        <f>Data!F25</f>
        <v>-327.72081751</v>
      </c>
      <c r="E25" s="11">
        <f>Data!G25</f>
        <v>-1798.57259792</v>
      </c>
      <c r="F25" s="11">
        <f>Data!H25</f>
        <v>132.35874595</v>
      </c>
      <c r="G25" s="21"/>
    </row>
    <row r="26" spans="1:7" ht="12.75">
      <c r="A26" s="3" t="str">
        <f>Data!BI26</f>
        <v>Copper OD_Pt3</v>
      </c>
      <c r="B26" s="11">
        <f>IF(DEGREES(ATAN2(Data!F26,Data!G26))&lt;0,360+DEGREES(ATAN2(Data!F26,Data!G26)),DEGREES(ATAN2(Data!F26,Data!G26)))</f>
        <v>259.5629104673235</v>
      </c>
      <c r="C26" s="11">
        <f>SQRT(Data!F26*Data!F26+Data!G26*Data!G26)</f>
        <v>1840.6190198893735</v>
      </c>
      <c r="D26" s="11">
        <f>Data!F26</f>
        <v>-333.4388241</v>
      </c>
      <c r="E26" s="11">
        <f>Data!G26</f>
        <v>-1810.16488944</v>
      </c>
      <c r="F26" s="11">
        <f>Data!H26</f>
        <v>122.64445296</v>
      </c>
      <c r="G26" s="21"/>
    </row>
    <row r="27" spans="1:7" ht="12.75">
      <c r="A27" s="3" t="str">
        <f>Data!BI27</f>
        <v>Copper OD_Pt4</v>
      </c>
      <c r="B27" s="11">
        <f>IF(DEGREES(ATAN2(Data!F27,Data!G27))&lt;0,360+DEGREES(ATAN2(Data!F27,Data!G27)),DEGREES(ATAN2(Data!F27,Data!G27)))</f>
        <v>259.8632956063186</v>
      </c>
      <c r="C27" s="11">
        <f>SQRT(Data!F27*Data!F27+Data!G27*Data!G27)</f>
        <v>1847.6081796333722</v>
      </c>
      <c r="D27" s="11">
        <f>Data!F27</f>
        <v>-325.17418988</v>
      </c>
      <c r="E27" s="11">
        <f>Data!G27</f>
        <v>-1818.76819075</v>
      </c>
      <c r="F27" s="11">
        <f>Data!H27</f>
        <v>117.64342384</v>
      </c>
      <c r="G27" s="21"/>
    </row>
    <row r="28" spans="1:7" ht="12.75">
      <c r="A28" s="3" t="str">
        <f>Data!BI28</f>
        <v>Copper OD_Pt5</v>
      </c>
      <c r="B28" s="11">
        <f>IF(DEGREES(ATAN2(Data!F28,Data!G28))&lt;0,360+DEGREES(ATAN2(Data!F28,Data!G28)),DEGREES(ATAN2(Data!F28,Data!G28)))</f>
        <v>260.3004261354031</v>
      </c>
      <c r="C28" s="11">
        <f>SQRT(Data!F28*Data!F28+Data!G28*Data!G28)</f>
        <v>1844.7300994761567</v>
      </c>
      <c r="D28" s="11">
        <f>Data!F28</f>
        <v>-310.80390595</v>
      </c>
      <c r="E28" s="11">
        <f>Data!G28</f>
        <v>-1818.35917023</v>
      </c>
      <c r="F28" s="11">
        <f>Data!H28</f>
        <v>120.48781998</v>
      </c>
      <c r="G28" s="21"/>
    </row>
    <row r="29" spans="1:7" ht="12.75">
      <c r="A29" s="3" t="str">
        <f>Data!BI29</f>
        <v>Copper OD_Pt6</v>
      </c>
      <c r="B29" s="11">
        <f>IF(DEGREES(ATAN2(Data!F29,Data!G29))&lt;0,360+DEGREES(ATAN2(Data!F29,Data!G29)),DEGREES(ATAN2(Data!F29,Data!G29)))</f>
        <v>260.39309199865613</v>
      </c>
      <c r="C29" s="11">
        <f>SQRT(Data!F29*Data!F29+Data!G29*Data!G29)</f>
        <v>1841.1633492952749</v>
      </c>
      <c r="D29" s="11">
        <f>Data!F29</f>
        <v>-307.26737759</v>
      </c>
      <c r="E29" s="11">
        <f>Data!G29</f>
        <v>-1815.34273278</v>
      </c>
      <c r="F29" s="11">
        <f>Data!H29</f>
        <v>123.37729681</v>
      </c>
      <c r="G29" s="21"/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R1">
      <selection activeCell="BI22" sqref="BI22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134</v>
      </c>
      <c r="N1" s="6" t="s">
        <v>19</v>
      </c>
      <c r="O1" t="s">
        <v>133</v>
      </c>
    </row>
    <row r="2" spans="1:18" ht="12.75">
      <c r="A2" s="6" t="s">
        <v>10</v>
      </c>
      <c r="B2" s="5" t="s">
        <v>115</v>
      </c>
      <c r="C2" s="6" t="s">
        <v>2</v>
      </c>
      <c r="D2" s="5">
        <v>0</v>
      </c>
      <c r="E2" s="5"/>
      <c r="I2" s="8" t="s">
        <v>18</v>
      </c>
      <c r="J2" s="7">
        <v>40666.62059027778</v>
      </c>
      <c r="K2" s="1"/>
      <c r="L2" s="1"/>
      <c r="M2" s="1"/>
      <c r="N2" s="6" t="s">
        <v>20</v>
      </c>
      <c r="O2" t="s">
        <v>114</v>
      </c>
      <c r="Q2" s="1"/>
      <c r="R2" s="1"/>
    </row>
    <row r="3" spans="1:18" ht="12.75">
      <c r="A3" s="6" t="s">
        <v>11</v>
      </c>
      <c r="B3" s="5" t="s">
        <v>116</v>
      </c>
      <c r="C3" s="6" t="s">
        <v>3</v>
      </c>
      <c r="D3" s="5" t="s">
        <v>129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117</v>
      </c>
      <c r="C4" s="6" t="s">
        <v>4</v>
      </c>
      <c r="D4" s="5" t="s">
        <v>130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118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119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120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121</v>
      </c>
      <c r="C8" s="6" t="s">
        <v>8</v>
      </c>
      <c r="D8" s="5" t="s">
        <v>131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122</v>
      </c>
      <c r="C9" s="6" t="s">
        <v>9</v>
      </c>
      <c r="D9" s="5" t="s">
        <v>132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-317.71868181</v>
      </c>
      <c r="C11">
        <v>-1809.17303621</v>
      </c>
      <c r="D11">
        <v>126.29487111</v>
      </c>
      <c r="F11">
        <v>-317.71868181</v>
      </c>
      <c r="G11">
        <v>-1809.17303621</v>
      </c>
      <c r="H11">
        <v>126.29487111</v>
      </c>
      <c r="J11">
        <v>0</v>
      </c>
      <c r="K11">
        <v>0</v>
      </c>
      <c r="L11">
        <v>0</v>
      </c>
      <c r="AJ11">
        <v>260.03954491</v>
      </c>
      <c r="AK11">
        <v>260.03954491</v>
      </c>
      <c r="BI11" s="32" t="s">
        <v>136</v>
      </c>
    </row>
    <row r="12" spans="1:61" ht="12.75">
      <c r="A12" t="s">
        <v>96</v>
      </c>
      <c r="B12">
        <v>-321.63699096</v>
      </c>
      <c r="C12">
        <v>-1808.54240501</v>
      </c>
      <c r="D12">
        <v>126.34799648</v>
      </c>
      <c r="F12">
        <v>-321.63699096</v>
      </c>
      <c r="G12">
        <v>-1808.54240501</v>
      </c>
      <c r="H12">
        <v>126.34799648</v>
      </c>
      <c r="J12">
        <v>0</v>
      </c>
      <c r="K12">
        <v>0</v>
      </c>
      <c r="L12">
        <v>0</v>
      </c>
      <c r="AJ12">
        <v>259.91576779</v>
      </c>
      <c r="AK12">
        <v>259.91576779</v>
      </c>
      <c r="BI12" s="32" t="s">
        <v>136</v>
      </c>
    </row>
    <row r="13" spans="1:61" ht="12.75">
      <c r="A13" t="s">
        <v>97</v>
      </c>
      <c r="B13">
        <v>-325.74137747</v>
      </c>
      <c r="C13">
        <v>-1800.01679137</v>
      </c>
      <c r="D13">
        <v>131.62605247</v>
      </c>
      <c r="F13">
        <v>-325.74137747</v>
      </c>
      <c r="G13">
        <v>-1800.01679137</v>
      </c>
      <c r="H13">
        <v>131.62605247</v>
      </c>
      <c r="J13">
        <v>0</v>
      </c>
      <c r="K13">
        <v>0</v>
      </c>
      <c r="L13">
        <v>0</v>
      </c>
      <c r="AJ13">
        <v>259.7424388</v>
      </c>
      <c r="AK13">
        <v>259.7424388</v>
      </c>
      <c r="BI13" s="32" t="s">
        <v>135</v>
      </c>
    </row>
    <row r="14" spans="1:61" ht="12.75">
      <c r="A14" t="s">
        <v>98</v>
      </c>
      <c r="B14">
        <v>-330.16989541</v>
      </c>
      <c r="C14">
        <v>-1811.19447209</v>
      </c>
      <c r="D14">
        <v>122.45960878</v>
      </c>
      <c r="F14">
        <v>-330.16989541</v>
      </c>
      <c r="G14">
        <v>-1811.19447209</v>
      </c>
      <c r="H14">
        <v>122.45960878</v>
      </c>
      <c r="J14">
        <v>0</v>
      </c>
      <c r="K14">
        <v>0</v>
      </c>
      <c r="L14">
        <v>0</v>
      </c>
      <c r="AJ14">
        <v>259.66876545</v>
      </c>
      <c r="AK14">
        <v>259.66876545</v>
      </c>
      <c r="BI14" s="32" t="s">
        <v>135</v>
      </c>
    </row>
    <row r="15" spans="1:61" ht="12.75">
      <c r="A15" t="s">
        <v>99</v>
      </c>
      <c r="B15">
        <v>-312.18453311</v>
      </c>
      <c r="C15">
        <v>-1817.44799349</v>
      </c>
      <c r="D15">
        <v>120.92783561</v>
      </c>
      <c r="F15">
        <v>-312.18453311</v>
      </c>
      <c r="G15">
        <v>-1817.44799349</v>
      </c>
      <c r="H15">
        <v>120.92783561</v>
      </c>
      <c r="J15">
        <v>0</v>
      </c>
      <c r="K15">
        <v>0</v>
      </c>
      <c r="L15">
        <v>0</v>
      </c>
      <c r="AJ15">
        <v>260.25337293</v>
      </c>
      <c r="AK15">
        <v>260.25337293</v>
      </c>
      <c r="BI15" s="32" t="s">
        <v>135</v>
      </c>
    </row>
    <row r="16" spans="1:61" ht="12.75">
      <c r="A16" t="s">
        <v>100</v>
      </c>
      <c r="B16">
        <v>-312.55671855</v>
      </c>
      <c r="C16">
        <v>-1802.64015849</v>
      </c>
      <c r="D16">
        <v>131.9888587</v>
      </c>
      <c r="F16">
        <v>-312.55671855</v>
      </c>
      <c r="G16">
        <v>-1802.64015849</v>
      </c>
      <c r="H16">
        <v>131.9888587</v>
      </c>
      <c r="J16">
        <v>0</v>
      </c>
      <c r="K16">
        <v>0</v>
      </c>
      <c r="L16">
        <v>0</v>
      </c>
      <c r="AJ16">
        <v>260.16337838</v>
      </c>
      <c r="AK16">
        <v>260.16337838</v>
      </c>
      <c r="BI16" s="32" t="s">
        <v>135</v>
      </c>
    </row>
    <row r="17" spans="1:61" ht="12.75">
      <c r="A17" t="s">
        <v>101</v>
      </c>
      <c r="B17">
        <v>-312.71452138</v>
      </c>
      <c r="C17">
        <v>-1810.29002635</v>
      </c>
      <c r="D17">
        <v>126.21155047</v>
      </c>
      <c r="F17">
        <v>-312.71452138</v>
      </c>
      <c r="G17">
        <v>-1810.29002635</v>
      </c>
      <c r="H17">
        <v>126.21155047</v>
      </c>
      <c r="J17">
        <v>0</v>
      </c>
      <c r="K17">
        <v>0</v>
      </c>
      <c r="L17">
        <v>0</v>
      </c>
      <c r="AJ17">
        <v>260.19928889</v>
      </c>
      <c r="AK17">
        <v>260.19928889</v>
      </c>
      <c r="BI17" s="32" t="s">
        <v>135</v>
      </c>
    </row>
    <row r="18" spans="1:61" ht="12.75">
      <c r="A18" t="s">
        <v>102</v>
      </c>
      <c r="B18">
        <v>-325.43171363</v>
      </c>
      <c r="C18">
        <v>-1810.65767179</v>
      </c>
      <c r="D18">
        <v>123.67998708</v>
      </c>
      <c r="F18">
        <v>-325.43171363</v>
      </c>
      <c r="G18">
        <v>-1810.65767179</v>
      </c>
      <c r="H18">
        <v>123.67998708</v>
      </c>
      <c r="J18">
        <v>0</v>
      </c>
      <c r="K18">
        <v>0</v>
      </c>
      <c r="L18">
        <v>0</v>
      </c>
      <c r="AJ18">
        <v>259.81094359</v>
      </c>
      <c r="AK18">
        <v>259.81094359</v>
      </c>
      <c r="BI18" s="32" t="s">
        <v>135</v>
      </c>
    </row>
    <row r="19" spans="1:61" ht="12.75">
      <c r="A19" t="s">
        <v>103</v>
      </c>
      <c r="B19">
        <v>-325.51588034</v>
      </c>
      <c r="C19">
        <v>-1799.8965841</v>
      </c>
      <c r="D19">
        <v>131.74466971</v>
      </c>
      <c r="F19">
        <v>-325.51588034</v>
      </c>
      <c r="G19">
        <v>-1799.8965841</v>
      </c>
      <c r="H19">
        <v>131.74466971</v>
      </c>
      <c r="J19">
        <v>0</v>
      </c>
      <c r="K19">
        <v>0</v>
      </c>
      <c r="L19">
        <v>0</v>
      </c>
      <c r="AJ19">
        <v>259.748719</v>
      </c>
      <c r="AK19">
        <v>259.748719</v>
      </c>
      <c r="BI19" s="32" t="s">
        <v>135</v>
      </c>
    </row>
    <row r="20" spans="1:61" ht="12.75">
      <c r="A20" t="s">
        <v>104</v>
      </c>
      <c r="B20">
        <v>-312.7976157</v>
      </c>
      <c r="C20">
        <v>-1815.24122829</v>
      </c>
      <c r="D20">
        <v>122.47257192</v>
      </c>
      <c r="F20">
        <v>-312.7976157</v>
      </c>
      <c r="G20">
        <v>-1815.24122829</v>
      </c>
      <c r="H20">
        <v>122.47257192</v>
      </c>
      <c r="J20">
        <v>0</v>
      </c>
      <c r="K20">
        <v>0</v>
      </c>
      <c r="L20">
        <v>0</v>
      </c>
      <c r="AJ20">
        <v>260.22295755</v>
      </c>
      <c r="AK20">
        <v>260.22295755</v>
      </c>
      <c r="BI20" s="32" t="s">
        <v>135</v>
      </c>
    </row>
    <row r="21" spans="1:61" ht="12.75">
      <c r="A21" t="s">
        <v>105</v>
      </c>
      <c r="B21">
        <v>-319.63903204</v>
      </c>
      <c r="C21">
        <v>-1808.42311568</v>
      </c>
      <c r="D21">
        <v>126.38889175</v>
      </c>
      <c r="F21">
        <v>-319.63903204</v>
      </c>
      <c r="G21">
        <v>-1808.42311568</v>
      </c>
      <c r="H21">
        <v>126.38889175</v>
      </c>
      <c r="J21">
        <v>0</v>
      </c>
      <c r="K21">
        <v>0</v>
      </c>
      <c r="L21">
        <v>0</v>
      </c>
      <c r="M21">
        <v>0</v>
      </c>
      <c r="AA21">
        <v>25.03119073</v>
      </c>
      <c r="AB21">
        <v>25.03119073</v>
      </c>
      <c r="AJ21">
        <v>259.97648776</v>
      </c>
      <c r="AK21">
        <v>259.97648776</v>
      </c>
      <c r="BD21">
        <v>-0.254</v>
      </c>
      <c r="BE21">
        <v>0.254</v>
      </c>
      <c r="BI21" s="32" t="s">
        <v>139</v>
      </c>
    </row>
    <row r="22" spans="1:61" ht="12.75">
      <c r="A22" t="s">
        <v>106</v>
      </c>
      <c r="B22">
        <v>-319.64040669</v>
      </c>
      <c r="C22">
        <v>-1808.66514441</v>
      </c>
      <c r="D22">
        <v>126.20690862</v>
      </c>
      <c r="F22">
        <v>-319.64040669</v>
      </c>
      <c r="G22">
        <v>-1808.66514441</v>
      </c>
      <c r="H22">
        <v>126.20690862</v>
      </c>
      <c r="J22">
        <v>0</v>
      </c>
      <c r="K22">
        <v>0</v>
      </c>
      <c r="L22">
        <v>0</v>
      </c>
      <c r="M22">
        <v>0</v>
      </c>
      <c r="N22">
        <v>28.667372179999997</v>
      </c>
      <c r="O22">
        <v>28.667372179999997</v>
      </c>
      <c r="P22">
        <v>0.13980253</v>
      </c>
      <c r="Q22">
        <v>0.59456593</v>
      </c>
      <c r="R22">
        <v>-0.7917996</v>
      </c>
      <c r="S22">
        <v>0.13980253</v>
      </c>
      <c r="T22">
        <v>0.59456593</v>
      </c>
      <c r="U22">
        <v>-0.7917996</v>
      </c>
      <c r="X22">
        <v>0.044018708</v>
      </c>
      <c r="AJ22">
        <v>259.97775964</v>
      </c>
      <c r="AK22">
        <v>259.97775964</v>
      </c>
      <c r="AY22">
        <v>-0.254</v>
      </c>
      <c r="AZ22">
        <v>0.254</v>
      </c>
      <c r="BD22">
        <v>-0.254</v>
      </c>
      <c r="BE22">
        <v>0.254</v>
      </c>
      <c r="BI22" s="32" t="s">
        <v>137</v>
      </c>
    </row>
    <row r="23" spans="1:61" ht="12.75">
      <c r="A23" t="s">
        <v>107</v>
      </c>
      <c r="B23">
        <v>-319.64842014</v>
      </c>
      <c r="C23">
        <v>-1808.73261621</v>
      </c>
      <c r="D23">
        <v>126.15482897</v>
      </c>
      <c r="F23">
        <v>-319.64842014</v>
      </c>
      <c r="G23">
        <v>-1808.73261621</v>
      </c>
      <c r="H23">
        <v>126.15482897</v>
      </c>
      <c r="J23">
        <v>0</v>
      </c>
      <c r="K23">
        <v>0</v>
      </c>
      <c r="L23">
        <v>0</v>
      </c>
      <c r="M23">
        <v>0</v>
      </c>
      <c r="P23">
        <v>-0.9810759</v>
      </c>
      <c r="Q23">
        <v>0.19135852</v>
      </c>
      <c r="R23">
        <v>-0.02952975</v>
      </c>
      <c r="S23">
        <v>-0.9810759</v>
      </c>
      <c r="T23">
        <v>0.19135852</v>
      </c>
      <c r="U23">
        <v>-0.02952975</v>
      </c>
      <c r="X23">
        <v>0</v>
      </c>
      <c r="AA23">
        <v>3.963266648</v>
      </c>
      <c r="AB23">
        <v>3.963266648</v>
      </c>
      <c r="BD23">
        <v>-0.254</v>
      </c>
      <c r="BE23">
        <v>0.254</v>
      </c>
      <c r="BI23" s="32" t="s">
        <v>138</v>
      </c>
    </row>
    <row r="24" spans="1:61" ht="12.75">
      <c r="A24" t="s">
        <v>108</v>
      </c>
      <c r="B24">
        <v>-317.35599114</v>
      </c>
      <c r="C24">
        <v>-1797.53335311</v>
      </c>
      <c r="D24">
        <v>134.96916466</v>
      </c>
      <c r="F24">
        <v>-317.35599114</v>
      </c>
      <c r="G24">
        <v>-1797.53335311</v>
      </c>
      <c r="H24">
        <v>134.96916466</v>
      </c>
      <c r="J24">
        <v>0</v>
      </c>
      <c r="K24">
        <v>0</v>
      </c>
      <c r="L24">
        <v>0</v>
      </c>
      <c r="AJ24">
        <v>259.98756204</v>
      </c>
      <c r="AK24">
        <v>259.98756204</v>
      </c>
      <c r="BI24" t="s">
        <v>123</v>
      </c>
    </row>
    <row r="25" spans="1:61" ht="12.75">
      <c r="A25" t="s">
        <v>109</v>
      </c>
      <c r="B25">
        <v>-327.72081751</v>
      </c>
      <c r="C25">
        <v>-1798.57259792</v>
      </c>
      <c r="D25">
        <v>132.35874595</v>
      </c>
      <c r="F25">
        <v>-327.72081751</v>
      </c>
      <c r="G25">
        <v>-1798.57259792</v>
      </c>
      <c r="H25">
        <v>132.35874595</v>
      </c>
      <c r="J25">
        <v>0</v>
      </c>
      <c r="K25">
        <v>0</v>
      </c>
      <c r="L25">
        <v>0</v>
      </c>
      <c r="AJ25">
        <v>259.67333434</v>
      </c>
      <c r="AK25">
        <v>259.67333434</v>
      </c>
      <c r="BI25" t="s">
        <v>124</v>
      </c>
    </row>
    <row r="26" spans="1:61" ht="12.75">
      <c r="A26" t="s">
        <v>110</v>
      </c>
      <c r="B26">
        <v>-333.4388241</v>
      </c>
      <c r="C26">
        <v>-1810.16488944</v>
      </c>
      <c r="D26">
        <v>122.64445296</v>
      </c>
      <c r="F26">
        <v>-333.4388241</v>
      </c>
      <c r="G26">
        <v>-1810.16488944</v>
      </c>
      <c r="H26">
        <v>122.64445296</v>
      </c>
      <c r="J26">
        <v>0</v>
      </c>
      <c r="K26">
        <v>0</v>
      </c>
      <c r="L26">
        <v>0</v>
      </c>
      <c r="AJ26">
        <v>259.56291047</v>
      </c>
      <c r="AK26">
        <v>259.56291047</v>
      </c>
      <c r="BI26" t="s">
        <v>125</v>
      </c>
    </row>
    <row r="27" spans="1:61" ht="12.75">
      <c r="A27" t="s">
        <v>111</v>
      </c>
      <c r="B27">
        <v>-325.17418988</v>
      </c>
      <c r="C27">
        <v>-1818.76819075</v>
      </c>
      <c r="D27">
        <v>117.64342384</v>
      </c>
      <c r="F27">
        <v>-325.17418988</v>
      </c>
      <c r="G27">
        <v>-1818.76819075</v>
      </c>
      <c r="H27">
        <v>117.64342384</v>
      </c>
      <c r="J27">
        <v>0</v>
      </c>
      <c r="K27">
        <v>0</v>
      </c>
      <c r="L27">
        <v>0</v>
      </c>
      <c r="AJ27">
        <v>259.8632956</v>
      </c>
      <c r="AK27">
        <v>259.8632956</v>
      </c>
      <c r="BI27" t="s">
        <v>126</v>
      </c>
    </row>
    <row r="28" spans="1:61" ht="12.75">
      <c r="A28" t="s">
        <v>112</v>
      </c>
      <c r="B28">
        <v>-310.80390595</v>
      </c>
      <c r="C28">
        <v>-1818.35917023</v>
      </c>
      <c r="D28">
        <v>120.48781998</v>
      </c>
      <c r="F28">
        <v>-310.80390595</v>
      </c>
      <c r="G28">
        <v>-1818.35917023</v>
      </c>
      <c r="H28">
        <v>120.48781998</v>
      </c>
      <c r="J28">
        <v>0</v>
      </c>
      <c r="K28">
        <v>0</v>
      </c>
      <c r="L28">
        <v>0</v>
      </c>
      <c r="AJ28">
        <v>260.30042613</v>
      </c>
      <c r="AK28">
        <v>260.30042613</v>
      </c>
      <c r="BI28" t="s">
        <v>127</v>
      </c>
    </row>
    <row r="29" spans="1:61" ht="12.75">
      <c r="A29" t="s">
        <v>113</v>
      </c>
      <c r="B29">
        <v>-307.26737759</v>
      </c>
      <c r="C29">
        <v>-1815.34273278</v>
      </c>
      <c r="D29">
        <v>123.37729681</v>
      </c>
      <c r="F29">
        <v>-307.26737759</v>
      </c>
      <c r="G29">
        <v>-1815.34273278</v>
      </c>
      <c r="H29">
        <v>123.37729681</v>
      </c>
      <c r="J29">
        <v>0</v>
      </c>
      <c r="K29">
        <v>0</v>
      </c>
      <c r="L29">
        <v>0</v>
      </c>
      <c r="AJ29">
        <v>260.393092</v>
      </c>
      <c r="AK29">
        <v>260.393092</v>
      </c>
      <c r="BI29" t="s">
        <v>128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2011-05-03T18:58:36Z</dcterms:modified>
  <cp:category/>
  <cp:version/>
  <cp:contentType/>
  <cp:contentStatus/>
</cp:coreProperties>
</file>