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8" windowWidth="20208" windowHeight="9468" tabRatio="25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'Sheet1'!$A$1:$Y$297</definedName>
  </definedNames>
  <calcPr fullCalcOnLoad="1"/>
</workbook>
</file>

<file path=xl/sharedStrings.xml><?xml version="1.0" encoding="utf-8"?>
<sst xmlns="http://schemas.openxmlformats.org/spreadsheetml/2006/main" count="428" uniqueCount="225">
  <si>
    <t>WBS:=</t>
  </si>
  <si>
    <t>ORNLEM</t>
  </si>
  <si>
    <t>EMEM</t>
  </si>
  <si>
    <t>EMSM</t>
  </si>
  <si>
    <t>EMTB</t>
  </si>
  <si>
    <t>Job Number=</t>
  </si>
  <si>
    <t>Title=</t>
  </si>
  <si>
    <t>Job Manager=</t>
  </si>
  <si>
    <t>FY07$K</t>
  </si>
  <si>
    <t>HOURS</t>
  </si>
  <si>
    <t>Task ID</t>
  </si>
  <si>
    <t>TASK DESCRIPTION</t>
  </si>
  <si>
    <t>Original est. Work days</t>
  </si>
  <si>
    <t>Work days</t>
  </si>
  <si>
    <t>Start Date</t>
  </si>
  <si>
    <t>Finish Date</t>
  </si>
  <si>
    <t>41MS</t>
  </si>
  <si>
    <t>48MS</t>
  </si>
  <si>
    <t>37STK</t>
  </si>
  <si>
    <t>35TRVL</t>
  </si>
  <si>
    <t>31OT</t>
  </si>
  <si>
    <t>ORNLDSN</t>
  </si>
  <si>
    <t>EMSB</t>
  </si>
  <si>
    <t>EAEM</t>
  </si>
  <si>
    <t>EASB</t>
  </si>
  <si>
    <t>EEEM</t>
  </si>
  <si>
    <t>EESM</t>
  </si>
  <si>
    <t>EESB</t>
  </si>
  <si>
    <t>EETB</t>
  </si>
  <si>
    <t>ECEM</t>
  </si>
  <si>
    <t>ECSB</t>
  </si>
  <si>
    <t>ECTB</t>
  </si>
  <si>
    <t>RM2</t>
  </si>
  <si>
    <t>RM3</t>
  </si>
  <si>
    <t>Rough Estimate Total (in FY07$)</t>
  </si>
  <si>
    <t>Job: 1802 - FP Assy Oversight&amp;Support-VIOLA</t>
  </si>
  <si>
    <t>FY04 Work Plan</t>
  </si>
  <si>
    <t xml:space="preserve">Procedures approved                              </t>
  </si>
  <si>
    <t xml:space="preserve">JHA completed                                    </t>
  </si>
  <si>
    <t xml:space="preserve">Training needs identified &amp; released             </t>
  </si>
  <si>
    <t xml:space="preserve">ACC review completed                             </t>
  </si>
  <si>
    <t xml:space="preserve">Pre-job brief completed                          </t>
  </si>
  <si>
    <t xml:space="preserve">Station 4 operational                            </t>
  </si>
  <si>
    <t xml:space="preserve"> </t>
  </si>
  <si>
    <t xml:space="preserve">Fixtures installed                               </t>
  </si>
  <si>
    <t>Oversight and Supervision</t>
  </si>
  <si>
    <t xml:space="preserve">PPPL EM LOE FY06                                 </t>
  </si>
  <si>
    <t xml:space="preserve">Metrology  Engineering Supervision FY06          </t>
  </si>
  <si>
    <t xml:space="preserve">Metrology  Engineering Supervision FY07          </t>
  </si>
  <si>
    <t xml:space="preserve">PPPL EM LOE FY07                                 </t>
  </si>
  <si>
    <t xml:space="preserve">PPPL EM LOE FY08                                 </t>
  </si>
  <si>
    <t xml:space="preserve">Title III field period assembly FY07 ORNL suppor </t>
  </si>
  <si>
    <t xml:space="preserve">Title III field period assembly FY08 ORNL suppor </t>
  </si>
  <si>
    <t xml:space="preserve">HP Coverage in the TFTR TC LOE FY06              </t>
  </si>
  <si>
    <t>Station 2-Modular Coil  Sub- Assembly</t>
  </si>
  <si>
    <r>
      <t xml:space="preserve">Install </t>
    </r>
    <r>
      <rPr>
        <b/>
        <sz val="10"/>
        <rFont val="Arial"/>
        <family val="2"/>
      </rPr>
      <t xml:space="preserve">FIRST </t>
    </r>
    <r>
      <rPr>
        <sz val="10"/>
        <rFont val="Arial"/>
        <family val="2"/>
      </rPr>
      <t xml:space="preserve">Holding fixture                          </t>
    </r>
  </si>
  <si>
    <r>
      <t xml:space="preserve">Install </t>
    </r>
    <r>
      <rPr>
        <b/>
        <sz val="10"/>
        <rFont val="Arial"/>
        <family val="2"/>
      </rPr>
      <t xml:space="preserve">SECOND </t>
    </r>
    <r>
      <rPr>
        <sz val="10"/>
        <rFont val="Arial"/>
        <family val="2"/>
      </rPr>
      <t xml:space="preserve">Holding fixture                          </t>
    </r>
  </si>
  <si>
    <r>
      <t xml:space="preserve">Install </t>
    </r>
    <r>
      <rPr>
        <b/>
        <sz val="10"/>
        <rFont val="Arial"/>
        <family val="2"/>
      </rPr>
      <t xml:space="preserve">THIRD </t>
    </r>
    <r>
      <rPr>
        <sz val="10"/>
        <rFont val="Arial"/>
        <family val="2"/>
      </rPr>
      <t xml:space="preserve">Holding fixture                          </t>
    </r>
  </si>
  <si>
    <r>
      <t xml:space="preserve">Install </t>
    </r>
    <r>
      <rPr>
        <b/>
        <sz val="10"/>
        <rFont val="Arial"/>
        <family val="2"/>
      </rPr>
      <t xml:space="preserve">LAST </t>
    </r>
    <r>
      <rPr>
        <sz val="10"/>
        <rFont val="Arial"/>
        <family val="2"/>
      </rPr>
      <t xml:space="preserve">Holding fixture                          </t>
    </r>
  </si>
  <si>
    <t>Sequence plan</t>
  </si>
  <si>
    <t>Metrology plan</t>
  </si>
  <si>
    <t xml:space="preserve">Procedures written &amp; approved                              </t>
  </si>
  <si>
    <t xml:space="preserve">Station 2 operational                            </t>
  </si>
  <si>
    <t>Station 3-Modular Coil to VVSA Assembly</t>
  </si>
  <si>
    <t xml:space="preserve">Station 3 operational                            </t>
  </si>
  <si>
    <t>Station 5-Final Field Period Assembly</t>
  </si>
  <si>
    <t xml:space="preserve">Station 5 operational                            </t>
  </si>
  <si>
    <t>Job: 1802 - FP Assy Oversight&amp;Support-VIOLA Total</t>
  </si>
  <si>
    <t>General F.P. Assy support</t>
  </si>
  <si>
    <t xml:space="preserve">LOE Crane support, fixture setupfor TFTR TC.     </t>
  </si>
  <si>
    <t xml:space="preserve">Layout diagnostic&amp;coolant paths on vessel        </t>
  </si>
  <si>
    <t xml:space="preserve">Install heater tape on vertical ports            </t>
  </si>
  <si>
    <t xml:space="preserve">Verify installation of heater tapes              </t>
  </si>
  <si>
    <t xml:space="preserve">Attach studs forcoolant lines                    </t>
  </si>
  <si>
    <t xml:space="preserve">Wind magnetic diagnostic sensors                 </t>
  </si>
  <si>
    <t xml:space="preserve">Loop termination &amp; verification                  </t>
  </si>
  <si>
    <t xml:space="preserve">Install precision magnetic diagnostic sensors    </t>
  </si>
  <si>
    <t xml:space="preserve">Install cooling/htg lines to vac vsl             </t>
  </si>
  <si>
    <t xml:space="preserve">Verify Instl of H/C lines,headers,manifolds      </t>
  </si>
  <si>
    <t xml:space="preserve">Install local I&amp;C (incl thermocouples)           </t>
  </si>
  <si>
    <t xml:space="preserve">Verify installation of local I&amp;C                 </t>
  </si>
  <si>
    <t xml:space="preserve">Final Scan                                       </t>
  </si>
  <si>
    <t xml:space="preserve">Prepare and transfer completed VV to holding are </t>
  </si>
  <si>
    <t>Station 1-Spool pieces (3)  (spacers)</t>
  </si>
  <si>
    <t xml:space="preserve">Attachdiagnostics, studs and coolant lines       </t>
  </si>
  <si>
    <t xml:space="preserve">Attach studs for coolant lines                   </t>
  </si>
  <si>
    <t>Station 2-Modular Coil Subassembly-FP#1</t>
  </si>
  <si>
    <t xml:space="preserve">Pre-fit C1-C5                                    </t>
  </si>
  <si>
    <t xml:space="preserve">Pre-fit C6-C4                                    </t>
  </si>
  <si>
    <t xml:space="preserve">Test out equipt &amp; procedures                     </t>
  </si>
  <si>
    <t xml:space="preserve">Fit A2-B2                                        </t>
  </si>
  <si>
    <t xml:space="preserve">Fit B2-C2                                        </t>
  </si>
  <si>
    <t>Station 2-Modular Coil Subassembly-FP#2</t>
  </si>
  <si>
    <t xml:space="preserve">Assemble/Align Mod-Coils A3/B3/C3                </t>
  </si>
  <si>
    <t xml:space="preserve">Assemble/Align Mod-Coils A4/B4/C4                </t>
  </si>
  <si>
    <t>Station 2-Modular Coil Subassembly-FP#3</t>
  </si>
  <si>
    <t xml:space="preserve">Assemble/Align Mod-Coils A5/B5/C5                </t>
  </si>
  <si>
    <t xml:space="preserve">Assemble/Align Mod-Coils A6/B6/C6                </t>
  </si>
  <si>
    <t>Station 3-Assemble Mod Coils and VVSA-FP#1</t>
  </si>
  <si>
    <t xml:space="preserve">Assemble/Disassemble abc1-abc2 (stage 3 fixture) </t>
  </si>
  <si>
    <t xml:space="preserve">Begin Assembly of First Field Period Assy        </t>
  </si>
  <si>
    <t xml:space="preserve">Test out station 3 equipment and procedures      </t>
  </si>
  <si>
    <t xml:space="preserve">VV to MC turning fixt base;  metr check          </t>
  </si>
  <si>
    <t xml:space="preserve">Attach local protective strips to VV&amp;locate sens </t>
  </si>
  <si>
    <t xml:space="preserve">Mount MC on crane; perform metr checks           </t>
  </si>
  <si>
    <t xml:space="preserve">Rotate right MC to stand-off position&amp;chk        </t>
  </si>
  <si>
    <t xml:space="preserve">Transfer load to sprt sys  and recheck position  </t>
  </si>
  <si>
    <t xml:space="preserve">Move MC turning fixt; mount MC on crane          </t>
  </si>
  <si>
    <t xml:space="preserve">Rotate left MC to stand-off position and check p </t>
  </si>
  <si>
    <t xml:space="preserve">Move left &amp; right MC to final position &amp; measure </t>
  </si>
  <si>
    <t xml:space="preserve">Pot 3 packs together                             </t>
  </si>
  <si>
    <t xml:space="preserve">Bolt together at flange interface.               </t>
  </si>
  <si>
    <t xml:space="preserve">Perform final metrology position check           </t>
  </si>
  <si>
    <t xml:space="preserve">Remove temp interference strips&amp;sensors          </t>
  </si>
  <si>
    <t xml:space="preserve">Secure VV to MC's using temporary supports.      </t>
  </si>
  <si>
    <t xml:space="preserve">Prepare Field Period for shipment                </t>
  </si>
  <si>
    <t xml:space="preserve">Transfer completed assy to C-site test cell      </t>
  </si>
  <si>
    <t>Station 3-Assemble Mod Coils and VVSA-FP#2</t>
  </si>
  <si>
    <t xml:space="preserve">Assemble/Disassemble abc -abc4 (stage 3 fixture) </t>
  </si>
  <si>
    <t xml:space="preserve">Mount VV to MC turning fixt base;  metr check    </t>
  </si>
  <si>
    <t xml:space="preserve">Transfer load to  supt sys and recheck position  </t>
  </si>
  <si>
    <t>Station 3-Assemble Mod Coils and VVSA-FP#3</t>
  </si>
  <si>
    <t xml:space="preserve">Assemble/Disassemble abc -abc6 (Stage 3 fixture) </t>
  </si>
  <si>
    <t xml:space="preserve">Transfer load to supt sysand recheck position    </t>
  </si>
  <si>
    <t>Station 4 - TF HP Pre-Assy</t>
  </si>
  <si>
    <t xml:space="preserve">Test out station 4 equipment and procedures      </t>
  </si>
  <si>
    <t xml:space="preserve">Assemble 3 TF coils&amp;structure -Left-Period #1    </t>
  </si>
  <si>
    <t xml:space="preserve">Assemble 3 TF coils&amp;structure -Right -Period #1  </t>
  </si>
  <si>
    <t xml:space="preserve">Assemble/disassemble TF 6 pac (FP#1)             </t>
  </si>
  <si>
    <t xml:space="preserve">Assemble 3 TF coils&amp;structure -Left-Period #2    </t>
  </si>
  <si>
    <t xml:space="preserve">Assemble 3 TF coils&amp;structure -Right -Period #2  </t>
  </si>
  <si>
    <t xml:space="preserve">Assemble/disassemble TF 6 pac (FP#2)             </t>
  </si>
  <si>
    <t xml:space="preserve">Assemble 3 TF coils&amp;structure -Left -Period #3   </t>
  </si>
  <si>
    <t xml:space="preserve">Assemble 3 TF coils&amp;structure -Right -Period #3  </t>
  </si>
  <si>
    <t xml:space="preserve">Assemble/disassemble TF 6 pac (FP#3)             </t>
  </si>
  <si>
    <t>Station 5- Final FP Assy -FP#1 (in NCSX TC)</t>
  </si>
  <si>
    <t xml:space="preserve">Install on support platform                      </t>
  </si>
  <si>
    <t xml:space="preserve">Mount MC/VV assembly to support frame a          </t>
  </si>
  <si>
    <t xml:space="preserve">Position and weld all ports to VV                </t>
  </si>
  <si>
    <t xml:space="preserve">Inspect Welds                                    </t>
  </si>
  <si>
    <t xml:space="preserve">Assemble left TF Coil Assembly check position    </t>
  </si>
  <si>
    <t xml:space="preserve">Change platforms                                 </t>
  </si>
  <si>
    <t xml:space="preserve">Assemble right TF Coil Assembly chk position     </t>
  </si>
  <si>
    <t xml:space="preserve">Attach TF coils to MC's                          </t>
  </si>
  <si>
    <t xml:space="preserve">Position, weld two large horizontal diag ports   </t>
  </si>
  <si>
    <t xml:space="preserve">Assemble external trim coils (in wbs75)          </t>
  </si>
  <si>
    <t xml:space="preserve">Close up VV, leak check                          </t>
  </si>
  <si>
    <t xml:space="preserve">Adjust final support base interfaces             </t>
  </si>
  <si>
    <t xml:space="preserve">Final metrology outside &amp; inside                 </t>
  </si>
  <si>
    <t>Station 5- Final FP Assy -FP#2 (in NCSX TC)</t>
  </si>
  <si>
    <t>Station 5- Final FP Assy -FP#3 (in NCSX TC)</t>
  </si>
  <si>
    <t xml:space="preserve">Position and weld all ports to VV*2 shift*       </t>
  </si>
  <si>
    <t xml:space="preserve">Last field period assembled                      </t>
  </si>
  <si>
    <t>Job:1810 - Field Period Assembly-VIOLA Total</t>
  </si>
  <si>
    <t xml:space="preserve">Trial tensioning test on prototype               </t>
  </si>
  <si>
    <t xml:space="preserve">Trial bushing and shim test on prototype         </t>
  </si>
  <si>
    <t xml:space="preserve">Guidance f/post-VPI proced to include measuremen </t>
  </si>
  <si>
    <t xml:space="preserve">Alignment mechanisms, metro equipt &amp;positioning  </t>
  </si>
  <si>
    <t xml:space="preserve">Procure alignment mechanisms, fiducials, lifting </t>
  </si>
  <si>
    <t xml:space="preserve">Develop procedures for torquing bolts            </t>
  </si>
  <si>
    <t xml:space="preserve">Determine fiducial types&amp;locations               </t>
  </si>
  <si>
    <t xml:space="preserve">Procure monuments&amp;related metrology equipment    </t>
  </si>
  <si>
    <t xml:space="preserve">Tools&amp;tooling available for FPA operations       </t>
  </si>
  <si>
    <t>Station 2 Trials &amp; Setup</t>
  </si>
  <si>
    <t>Job: 1810 - Field Period Assembly-VIOLA</t>
  </si>
  <si>
    <t>NEW EMTB</t>
  </si>
  <si>
    <t>LOE Field Supervision for TFTR TC FY07</t>
  </si>
  <si>
    <t>LOE Field Supervision for TFTR TC FY08</t>
  </si>
  <si>
    <t>LOE Metrology support FY07</t>
  </si>
  <si>
    <t>LOE Metrology support FY08</t>
  </si>
  <si>
    <t xml:space="preserve">Verify installation magnetic diagnostic sensors               </t>
  </si>
  <si>
    <t>Station 1-FP #1 VV Prep (hard surface components)</t>
  </si>
  <si>
    <t>Station 1- FP #2 VV Prep (hrd surf cmpnts)</t>
  </si>
  <si>
    <t>Station 1- FP #3 VV Prep (hrd surf cmpnts)</t>
  </si>
  <si>
    <t xml:space="preserve">Weld cooling/htg risers          </t>
  </si>
  <si>
    <t xml:space="preserve">Perform trial x-y-z alignments on A1-A2.         </t>
  </si>
  <si>
    <t xml:space="preserve">Fit A1-B1                                        </t>
  </si>
  <si>
    <t xml:space="preserve">Fit B1-C1                                        </t>
  </si>
  <si>
    <t xml:space="preserve">Pre-fit C2-C3       </t>
  </si>
  <si>
    <t>Install studs</t>
  </si>
  <si>
    <t>Install Bushings</t>
  </si>
  <si>
    <t>Install shims</t>
  </si>
  <si>
    <t>Tension</t>
  </si>
  <si>
    <t xml:space="preserve">Align A1-A2                                    </t>
  </si>
  <si>
    <t xml:space="preserve">Verify alignment A1-A2                                    </t>
  </si>
  <si>
    <t>De Tension</t>
  </si>
  <si>
    <t>Re Tension</t>
  </si>
  <si>
    <t>Adjust shims</t>
  </si>
  <si>
    <t>Adjust Bushings</t>
  </si>
  <si>
    <t>Install Nose shear</t>
  </si>
  <si>
    <t>Adjust Nose shear</t>
  </si>
  <si>
    <t xml:space="preserve">Pre-fit &amp; install alignment tooling A1-A2                                    </t>
  </si>
  <si>
    <t xml:space="preserve">Verify Align Mod-Coils A1/B1/C1                </t>
  </si>
  <si>
    <t>% DONE</t>
  </si>
  <si>
    <t>A</t>
  </si>
  <si>
    <t>B</t>
  </si>
  <si>
    <t>C</t>
  </si>
  <si>
    <t>Floor</t>
  </si>
  <si>
    <t>D</t>
  </si>
  <si>
    <t>E</t>
  </si>
  <si>
    <t xml:space="preserve">F </t>
  </si>
  <si>
    <t>F</t>
  </si>
  <si>
    <t xml:space="preserve">Begin A1/B1/C1                </t>
  </si>
  <si>
    <t xml:space="preserve">Begin 3 pack A1/B1/C1   Install A1             </t>
  </si>
  <si>
    <t>Receive drawings and hardware (shims and bolts)</t>
  </si>
  <si>
    <t xml:space="preserve">Verify Align Mod-Coils A2/B2/C2                </t>
  </si>
  <si>
    <t>I think station 4 goes away because we are installing them after the ports are welded on one at a time.</t>
  </si>
  <si>
    <t>assumes 2 man crews per shifht</t>
  </si>
  <si>
    <t>2 men 3 day a week</t>
  </si>
  <si>
    <t>only 1 fixture for station 3 only one shifht</t>
  </si>
  <si>
    <t>can do 2 shifht for station 5</t>
  </si>
  <si>
    <t xml:space="preserve">EMEM </t>
  </si>
  <si>
    <t xml:space="preserve">HP Coverage in the TFTR TC LOE FY07    @.75 fte  </t>
  </si>
  <si>
    <t>HP Coverage in the TFTR TC LOE FY08           @.75 fte</t>
  </si>
  <si>
    <t xml:space="preserve">Metrology  Engineering Supervision FY08        </t>
  </si>
  <si>
    <t>CREW</t>
  </si>
  <si>
    <t>COMMENTS</t>
  </si>
  <si>
    <t>3K/month</t>
  </si>
  <si>
    <t>Misc M&amp;S FY07</t>
  </si>
  <si>
    <t>Misc M&amp;S FY08</t>
  </si>
  <si>
    <t>41MS   $K</t>
  </si>
  <si>
    <t>Misc Hardware</t>
  </si>
  <si>
    <t xml:space="preserve">Testout Sta 5 equipt &amp; procedures                 </t>
  </si>
  <si>
    <t>Weld Wire &amp; weld supples</t>
  </si>
  <si>
    <t>*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</si>
</sst>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</numFmts>
  <fonts count="20">
    <font>
      <sz val="10"/>
      <name val="Arial"/>
      <family val="0"/>
    </font>
    <font>
      <b/>
      <sz val="9"/>
      <name val="Times"/>
      <family val="0"/>
    </font>
    <font>
      <sz val="9"/>
      <name val="Times"/>
      <family val="0"/>
    </font>
    <font>
      <sz val="9"/>
      <color indexed="12"/>
      <name val="Times"/>
      <family val="0"/>
    </font>
    <font>
      <b/>
      <u val="single"/>
      <sz val="10"/>
      <color indexed="10"/>
      <name val="Times"/>
      <family val="0"/>
    </font>
    <font>
      <u val="single"/>
      <sz val="9"/>
      <name val="Times"/>
      <family val="0"/>
    </font>
    <font>
      <b/>
      <u val="single"/>
      <sz val="10"/>
      <name val="Times"/>
      <family val="0"/>
    </font>
    <font>
      <sz val="9"/>
      <color indexed="22"/>
      <name val="Times"/>
      <family val="0"/>
    </font>
    <font>
      <sz val="8"/>
      <color indexed="55"/>
      <name val="Times"/>
      <family val="0"/>
    </font>
    <font>
      <b/>
      <sz val="9"/>
      <color indexed="10"/>
      <name val="Times"/>
      <family val="0"/>
    </font>
    <font>
      <sz val="9"/>
      <name val="Helv"/>
      <family val="0"/>
    </font>
    <font>
      <b/>
      <sz val="10"/>
      <name val="Arial"/>
      <family val="0"/>
    </font>
    <font>
      <strike/>
      <sz val="10"/>
      <name val="Arial"/>
      <family val="2"/>
    </font>
    <font>
      <sz val="8"/>
      <name val="Arial"/>
      <family val="0"/>
    </font>
    <font>
      <b/>
      <strike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Times"/>
      <family val="0"/>
    </font>
    <font>
      <sz val="8"/>
      <name val="Times"/>
      <family val="0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0" borderId="5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2" fillId="0" borderId="9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2" fillId="4" borderId="13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/>
    </xf>
    <xf numFmtId="164" fontId="12" fillId="0" borderId="14" xfId="0" applyNumberFormat="1" applyFont="1" applyBorder="1" applyAlignment="1">
      <alignment/>
    </xf>
    <xf numFmtId="14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14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  <xf numFmtId="1" fontId="3" fillId="0" borderId="2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9" fontId="2" fillId="0" borderId="1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9" fontId="2" fillId="0" borderId="9" xfId="0" applyNumberFormat="1" applyFont="1" applyBorder="1" applyAlignment="1">
      <alignment wrapText="1"/>
    </xf>
    <xf numFmtId="9" fontId="2" fillId="4" borderId="0" xfId="0" applyNumberFormat="1" applyFont="1" applyFill="1" applyAlignment="1">
      <alignment horizontal="left"/>
    </xf>
    <xf numFmtId="9" fontId="10" fillId="0" borderId="0" xfId="0" applyNumberFormat="1" applyFont="1" applyAlignment="1">
      <alignment horizontal="left"/>
    </xf>
    <xf numFmtId="9" fontId="0" fillId="0" borderId="0" xfId="0" applyNumberFormat="1" applyFont="1" applyAlignment="1">
      <alignment/>
    </xf>
    <xf numFmtId="9" fontId="12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 applyProtection="1">
      <alignment/>
      <protection/>
    </xf>
    <xf numFmtId="164" fontId="0" fillId="0" borderId="18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2" fillId="5" borderId="9" xfId="0" applyFont="1" applyFill="1" applyBorder="1" applyAlignment="1">
      <alignment wrapText="1"/>
    </xf>
    <xf numFmtId="0" fontId="2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0" fillId="5" borderId="0" xfId="0" applyFill="1" applyAlignment="1">
      <alignment/>
    </xf>
    <xf numFmtId="0" fontId="12" fillId="5" borderId="14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6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Alignment="1" applyProtection="1">
      <alignment horizontal="left"/>
      <protection/>
    </xf>
    <xf numFmtId="0" fontId="0" fillId="5" borderId="15" xfId="0" applyFont="1" applyFill="1" applyBorder="1" applyAlignment="1">
      <alignment/>
    </xf>
    <xf numFmtId="0" fontId="17" fillId="0" borderId="0" xfId="0" applyFont="1" applyBorder="1" applyAlignment="1">
      <alignment/>
    </xf>
    <xf numFmtId="0" fontId="0" fillId="6" borderId="0" xfId="0" applyFill="1" applyAlignment="1">
      <alignment/>
    </xf>
    <xf numFmtId="172" fontId="0" fillId="6" borderId="0" xfId="15" applyNumberFormat="1" applyFill="1" applyAlignment="1">
      <alignment/>
    </xf>
    <xf numFmtId="174" fontId="0" fillId="0" borderId="0" xfId="17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18" fillId="0" borderId="9" xfId="0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0" fillId="0" borderId="0" xfId="15" applyNumberFormat="1" applyFont="1" applyFill="1" applyAlignment="1">
      <alignment/>
    </xf>
    <xf numFmtId="0" fontId="2" fillId="4" borderId="0" xfId="0" applyFont="1" applyFill="1" applyBorder="1" applyAlignment="1">
      <alignment/>
    </xf>
    <xf numFmtId="0" fontId="3" fillId="4" borderId="2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Continuous"/>
    </xf>
    <xf numFmtId="0" fontId="8" fillId="4" borderId="9" xfId="0" applyFont="1" applyFill="1" applyBorder="1" applyAlignment="1">
      <alignment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 applyProtection="1">
      <alignment horizontal="left"/>
      <protection/>
    </xf>
    <xf numFmtId="172" fontId="0" fillId="4" borderId="0" xfId="15" applyNumberFormat="1" applyFill="1" applyAlignment="1">
      <alignment/>
    </xf>
    <xf numFmtId="0" fontId="9" fillId="0" borderId="11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4" fillId="0" borderId="17" xfId="0" applyFont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5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165" fontId="12" fillId="0" borderId="0" xfId="0" applyNumberFormat="1" applyFont="1" applyAlignment="1" applyProtection="1">
      <alignment/>
      <protection/>
    </xf>
    <xf numFmtId="14" fontId="12" fillId="0" borderId="14" xfId="0" applyNumberFormat="1" applyFont="1" applyBorder="1" applyAlignment="1">
      <alignment/>
    </xf>
    <xf numFmtId="9" fontId="12" fillId="0" borderId="0" xfId="0" applyNumberFormat="1" applyFont="1" applyBorder="1" applyAlignment="1">
      <alignment/>
    </xf>
    <xf numFmtId="164" fontId="12" fillId="0" borderId="0" xfId="0" applyNumberFormat="1" applyFont="1" applyAlignment="1" applyProtection="1">
      <alignment/>
      <protection/>
    </xf>
    <xf numFmtId="0" fontId="12" fillId="4" borderId="0" xfId="0" applyFont="1" applyFill="1" applyAlignment="1" applyProtection="1">
      <alignment horizontal="left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9" fillId="0" borderId="17" xfId="0" applyFont="1" applyBorder="1" applyAlignment="1">
      <alignment/>
    </xf>
    <xf numFmtId="0" fontId="0" fillId="7" borderId="0" xfId="0" applyFont="1" applyFill="1" applyAlignment="1">
      <alignment/>
    </xf>
    <xf numFmtId="0" fontId="12" fillId="0" borderId="0" xfId="0" applyFont="1" applyFill="1" applyAlignment="1">
      <alignment/>
    </xf>
    <xf numFmtId="9" fontId="12" fillId="0" borderId="0" xfId="0" applyNumberFormat="1" applyFont="1" applyFill="1" applyBorder="1" applyAlignment="1">
      <alignment/>
    </xf>
    <xf numFmtId="164" fontId="12" fillId="0" borderId="14" xfId="0" applyNumberFormat="1" applyFont="1" applyFill="1" applyBorder="1" applyAlignment="1">
      <alignment/>
    </xf>
    <xf numFmtId="14" fontId="12" fillId="0" borderId="14" xfId="0" applyNumberFormat="1" applyFont="1" applyFill="1" applyBorder="1" applyAlignment="1">
      <alignment/>
    </xf>
    <xf numFmtId="9" fontId="12" fillId="0" borderId="0" xfId="0" applyNumberFormat="1" applyFont="1" applyFill="1" applyAlignment="1">
      <alignment/>
    </xf>
    <xf numFmtId="0" fontId="12" fillId="4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1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7"/>
  <sheetViews>
    <sheetView tabSelected="1" view="pageBreakPreview" zoomScale="60" zoomScaleNormal="85" workbookViewId="0" topLeftCell="A1">
      <pane ySplit="456" topLeftCell="BM1" activePane="bottomLeft" state="split"/>
      <selection pane="topLeft" activeCell="I1" sqref="I1"/>
      <selection pane="bottomLeft" activeCell="I184" sqref="I184"/>
    </sheetView>
  </sheetViews>
  <sheetFormatPr defaultColWidth="9.140625" defaultRowHeight="12.75"/>
  <cols>
    <col min="1" max="1" width="8.57421875" style="60" customWidth="1"/>
    <col min="2" max="2" width="5.7109375" style="59" customWidth="1"/>
    <col min="3" max="3" width="45.8515625" style="0" customWidth="1"/>
    <col min="4" max="4" width="9.8515625" style="92" customWidth="1"/>
    <col min="5" max="5" width="8.421875" style="0" bestFit="1" customWidth="1"/>
    <col min="6" max="6" width="11.28125" style="0" bestFit="1" customWidth="1"/>
    <col min="7" max="7" width="10.8515625" style="70" bestFit="1" customWidth="1"/>
    <col min="8" max="8" width="10.140625" style="80" customWidth="1"/>
    <col min="9" max="9" width="10.7109375" style="0" bestFit="1" customWidth="1"/>
    <col min="10" max="13" width="2.28125" style="0" customWidth="1"/>
    <col min="14" max="14" width="7.7109375" style="0" customWidth="1"/>
    <col min="15" max="15" width="2.8515625" style="0" customWidth="1"/>
    <col min="16" max="16" width="11.7109375" style="0" bestFit="1" customWidth="1"/>
    <col min="17" max="17" width="1.8515625" style="0" customWidth="1"/>
    <col min="18" max="18" width="2.140625" style="0" customWidth="1"/>
    <col min="19" max="19" width="8.28125" style="116" customWidth="1"/>
    <col min="20" max="20" width="6.28125" style="104" customWidth="1"/>
    <col min="21" max="21" width="12.28125" style="104" bestFit="1" customWidth="1"/>
    <col min="22" max="22" width="2.00390625" style="0" customWidth="1"/>
    <col min="23" max="24" width="2.28125" style="0" customWidth="1"/>
    <col min="25" max="25" width="12.421875" style="0" customWidth="1"/>
    <col min="26" max="33" width="1.28515625" style="0" customWidth="1"/>
    <col min="34" max="34" width="17.57421875" style="0" bestFit="1" customWidth="1"/>
  </cols>
  <sheetData>
    <row r="1" spans="1:34" ht="24" thickBot="1">
      <c r="A1" s="1" t="s">
        <v>0</v>
      </c>
      <c r="B1" s="63"/>
      <c r="D1" s="85"/>
      <c r="E1" s="2"/>
      <c r="F1" s="3"/>
      <c r="G1" s="2"/>
      <c r="H1" s="74" t="s">
        <v>193</v>
      </c>
      <c r="I1" s="119" t="s">
        <v>220</v>
      </c>
      <c r="J1" s="2"/>
      <c r="K1" s="2"/>
      <c r="L1" s="2"/>
      <c r="M1" s="2"/>
      <c r="N1" s="4" t="s">
        <v>1</v>
      </c>
      <c r="O1" s="5"/>
      <c r="P1" s="6" t="s">
        <v>2</v>
      </c>
      <c r="Q1" s="7"/>
      <c r="R1" s="5"/>
      <c r="S1" s="112" t="s">
        <v>4</v>
      </c>
      <c r="T1" s="72" t="s">
        <v>215</v>
      </c>
      <c r="U1" s="72" t="s">
        <v>165</v>
      </c>
      <c r="V1" s="4"/>
      <c r="W1" s="2"/>
      <c r="X1" s="2"/>
      <c r="Y1" s="4" t="s">
        <v>26</v>
      </c>
      <c r="Z1" s="2"/>
      <c r="AA1" s="2"/>
      <c r="AB1" s="2"/>
      <c r="AC1" s="2"/>
      <c r="AD1" s="2"/>
      <c r="AE1" s="2"/>
      <c r="AF1" s="8"/>
      <c r="AG1" s="9"/>
      <c r="AH1" s="4" t="s">
        <v>216</v>
      </c>
    </row>
    <row r="2" spans="1:34" ht="12.75">
      <c r="A2" s="11" t="s">
        <v>5</v>
      </c>
      <c r="B2" s="55"/>
      <c r="D2" s="86"/>
      <c r="E2" s="12"/>
      <c r="F2" s="13"/>
      <c r="G2" s="12"/>
      <c r="H2" s="75"/>
      <c r="I2" s="12"/>
      <c r="J2" s="12"/>
      <c r="K2" s="12"/>
      <c r="L2" s="12"/>
      <c r="M2" s="12"/>
      <c r="N2" s="12"/>
      <c r="O2" s="12"/>
      <c r="P2" s="12"/>
      <c r="Q2" s="12"/>
      <c r="R2" s="12"/>
      <c r="S2" s="111"/>
      <c r="T2" s="105"/>
      <c r="U2" s="105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4"/>
      <c r="AG2" s="9"/>
      <c r="AH2" s="10"/>
    </row>
    <row r="3" spans="1:34" ht="12.75">
      <c r="A3" s="11" t="s">
        <v>6</v>
      </c>
      <c r="B3" s="55"/>
      <c r="D3" s="86"/>
      <c r="E3" s="12"/>
      <c r="F3" s="13"/>
      <c r="G3" s="12"/>
      <c r="H3" s="75"/>
      <c r="I3" s="12"/>
      <c r="J3" s="12"/>
      <c r="K3" s="12"/>
      <c r="L3" s="12"/>
      <c r="M3" s="12"/>
      <c r="N3" s="12"/>
      <c r="O3" s="12"/>
      <c r="P3" s="12"/>
      <c r="Q3" s="12"/>
      <c r="R3" s="12"/>
      <c r="S3" s="111"/>
      <c r="T3" s="105"/>
      <c r="U3" s="105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4"/>
      <c r="AG3" s="9"/>
      <c r="AH3" s="10"/>
    </row>
    <row r="4" spans="1:34" ht="13.5" thickBot="1">
      <c r="A4" s="11" t="s">
        <v>7</v>
      </c>
      <c r="B4" s="55"/>
      <c r="C4" t="s">
        <v>210</v>
      </c>
      <c r="D4" s="86"/>
      <c r="E4" s="12"/>
      <c r="F4" s="13"/>
      <c r="G4" s="12"/>
      <c r="H4" s="75"/>
      <c r="I4" s="12"/>
      <c r="J4" s="12"/>
      <c r="K4" s="12"/>
      <c r="L4" s="12"/>
      <c r="M4" s="12"/>
      <c r="N4" s="12"/>
      <c r="O4" s="12"/>
      <c r="P4" s="12"/>
      <c r="Q4" s="12"/>
      <c r="R4" s="12"/>
      <c r="S4" s="111"/>
      <c r="T4" s="105"/>
      <c r="U4" s="105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4"/>
      <c r="AG4" s="9"/>
      <c r="AH4" s="10"/>
    </row>
    <row r="5" spans="1:34" ht="12.75">
      <c r="A5" s="55"/>
      <c r="B5" s="55"/>
      <c r="C5" s="12" t="s">
        <v>209</v>
      </c>
      <c r="D5" s="87"/>
      <c r="E5" s="12"/>
      <c r="F5" s="13"/>
      <c r="G5" s="12"/>
      <c r="H5" s="75"/>
      <c r="I5" s="15" t="s">
        <v>8</v>
      </c>
      <c r="J5" s="16"/>
      <c r="K5" s="16"/>
      <c r="L5" s="16"/>
      <c r="M5" s="17"/>
      <c r="N5" s="18" t="s">
        <v>9</v>
      </c>
      <c r="O5" s="19"/>
      <c r="P5" s="16"/>
      <c r="Q5" s="16"/>
      <c r="R5" s="19"/>
      <c r="S5" s="113"/>
      <c r="T5" s="106"/>
      <c r="U5" s="106"/>
      <c r="V5" s="16"/>
      <c r="W5" s="16"/>
      <c r="X5" s="16"/>
      <c r="Y5" s="19"/>
      <c r="Z5" s="19"/>
      <c r="AA5" s="19"/>
      <c r="AB5" s="19"/>
      <c r="AC5" s="19"/>
      <c r="AD5" s="19"/>
      <c r="AE5" s="19"/>
      <c r="AF5" s="20"/>
      <c r="AG5" s="9"/>
      <c r="AH5" s="10"/>
    </row>
    <row r="6" spans="1:34" ht="13.5" thickBot="1">
      <c r="A6" s="55"/>
      <c r="B6" s="55"/>
      <c r="C6" s="99" t="s">
        <v>207</v>
      </c>
      <c r="D6" s="88"/>
      <c r="E6" s="21"/>
      <c r="F6" s="22"/>
      <c r="G6" s="21"/>
      <c r="H6" s="76"/>
      <c r="I6" s="23">
        <v>1308</v>
      </c>
      <c r="J6" s="24">
        <v>1000</v>
      </c>
      <c r="K6" s="24">
        <v>1716</v>
      </c>
      <c r="L6" s="24">
        <v>1716</v>
      </c>
      <c r="M6" s="25">
        <v>1716</v>
      </c>
      <c r="N6" s="23">
        <v>168.7</v>
      </c>
      <c r="O6" s="24">
        <v>168.7</v>
      </c>
      <c r="P6" s="24">
        <v>156.5</v>
      </c>
      <c r="Q6" s="24">
        <v>128.59</v>
      </c>
      <c r="R6" s="24">
        <v>108.44</v>
      </c>
      <c r="S6" s="114">
        <v>78.33</v>
      </c>
      <c r="T6" s="107"/>
      <c r="U6" s="107"/>
      <c r="V6" s="24">
        <v>180.79</v>
      </c>
      <c r="W6" s="24">
        <v>116.7</v>
      </c>
      <c r="X6" s="24">
        <v>168.88</v>
      </c>
      <c r="Y6" s="24">
        <v>138.6</v>
      </c>
      <c r="Z6" s="24">
        <v>138.6</v>
      </c>
      <c r="AA6" s="24">
        <v>78.33</v>
      </c>
      <c r="AB6" s="24">
        <v>144.88</v>
      </c>
      <c r="AC6" s="24">
        <v>93.69</v>
      </c>
      <c r="AD6" s="24">
        <v>70.98</v>
      </c>
      <c r="AE6" s="24">
        <v>162.83</v>
      </c>
      <c r="AF6" s="25">
        <v>229.54</v>
      </c>
      <c r="AG6" s="9"/>
      <c r="AH6" s="10">
        <f>SUM(I6:AG6)</f>
        <v>9789.080000000002</v>
      </c>
    </row>
    <row r="7" spans="1:34" ht="72" thickBot="1">
      <c r="A7" s="56" t="s">
        <v>10</v>
      </c>
      <c r="B7" s="64"/>
      <c r="C7" s="26" t="s">
        <v>11</v>
      </c>
      <c r="D7" s="89" t="s">
        <v>12</v>
      </c>
      <c r="E7" s="26" t="s">
        <v>13</v>
      </c>
      <c r="F7" s="26" t="s">
        <v>14</v>
      </c>
      <c r="G7" s="26" t="s">
        <v>15</v>
      </c>
      <c r="H7" s="77"/>
      <c r="I7" s="27" t="s">
        <v>16</v>
      </c>
      <c r="J7" s="28" t="s">
        <v>17</v>
      </c>
      <c r="K7" s="28" t="s">
        <v>18</v>
      </c>
      <c r="L7" s="28" t="s">
        <v>19</v>
      </c>
      <c r="M7" s="29" t="s">
        <v>20</v>
      </c>
      <c r="N7" s="4" t="s">
        <v>1</v>
      </c>
      <c r="O7" s="4" t="s">
        <v>21</v>
      </c>
      <c r="P7" s="6" t="s">
        <v>211</v>
      </c>
      <c r="Q7" s="7" t="s">
        <v>3</v>
      </c>
      <c r="R7" s="4" t="s">
        <v>22</v>
      </c>
      <c r="S7" s="112" t="s">
        <v>4</v>
      </c>
      <c r="T7" s="72" t="s">
        <v>215</v>
      </c>
      <c r="U7" s="72" t="s">
        <v>165</v>
      </c>
      <c r="V7" s="4" t="s">
        <v>23</v>
      </c>
      <c r="W7" s="4" t="s">
        <v>24</v>
      </c>
      <c r="X7" s="4" t="s">
        <v>25</v>
      </c>
      <c r="Y7" s="4" t="s">
        <v>26</v>
      </c>
      <c r="Z7" s="4" t="s">
        <v>27</v>
      </c>
      <c r="AA7" s="4" t="s">
        <v>28</v>
      </c>
      <c r="AB7" s="4" t="s">
        <v>29</v>
      </c>
      <c r="AC7" s="4" t="s">
        <v>30</v>
      </c>
      <c r="AD7" s="4" t="s">
        <v>31</v>
      </c>
      <c r="AE7" s="4" t="s">
        <v>32</v>
      </c>
      <c r="AF7" s="30" t="s">
        <v>33</v>
      </c>
      <c r="AG7" s="31"/>
      <c r="AH7" s="32" t="s">
        <v>34</v>
      </c>
    </row>
    <row r="8" spans="1:34" ht="12.75">
      <c r="A8" s="57"/>
      <c r="B8" s="57"/>
      <c r="C8" s="33"/>
      <c r="D8" s="90"/>
      <c r="E8" s="33"/>
      <c r="F8" s="34"/>
      <c r="G8" s="34"/>
      <c r="H8" s="78"/>
      <c r="I8" s="33"/>
      <c r="J8" s="33"/>
      <c r="K8" s="33"/>
      <c r="L8" s="33"/>
      <c r="M8" s="33"/>
      <c r="N8" s="33"/>
      <c r="O8" s="35"/>
      <c r="P8" s="33"/>
      <c r="Q8" s="33"/>
      <c r="R8" s="35"/>
      <c r="S8" s="33"/>
      <c r="T8" s="108"/>
      <c r="U8" s="108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34" ht="12.75">
      <c r="A9" s="58"/>
      <c r="B9" s="58"/>
      <c r="C9" s="36"/>
      <c r="D9" s="91"/>
      <c r="E9" s="36"/>
      <c r="F9" s="37"/>
      <c r="G9" s="37"/>
      <c r="H9" s="79"/>
      <c r="I9" s="36"/>
      <c r="J9" s="36"/>
      <c r="K9" s="36"/>
      <c r="L9" s="36"/>
      <c r="M9" s="36"/>
      <c r="N9" s="36"/>
      <c r="O9" s="36"/>
      <c r="P9" s="36"/>
      <c r="Q9" s="36"/>
      <c r="R9" s="36"/>
      <c r="S9" s="115"/>
      <c r="T9" s="109"/>
      <c r="U9" s="109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ht="12.75">
      <c r="A10" s="59"/>
    </row>
    <row r="11" ht="12.75">
      <c r="A11" s="59"/>
    </row>
    <row r="12" ht="12.75">
      <c r="A12" s="46" t="s">
        <v>35</v>
      </c>
    </row>
    <row r="13" spans="1:2" ht="12.75">
      <c r="A13" s="59"/>
      <c r="B13" s="65" t="s">
        <v>36</v>
      </c>
    </row>
    <row r="14" spans="2:8" ht="12.75">
      <c r="B14" s="66"/>
      <c r="C14" s="38" t="s">
        <v>37</v>
      </c>
      <c r="D14" s="93">
        <v>25</v>
      </c>
      <c r="E14" s="39">
        <v>25</v>
      </c>
      <c r="F14" s="40">
        <v>39202</v>
      </c>
      <c r="G14" s="40">
        <v>39227</v>
      </c>
      <c r="H14" s="81"/>
    </row>
    <row r="15" spans="1:8" ht="12.75">
      <c r="A15" s="61"/>
      <c r="B15" s="66"/>
      <c r="C15" s="38" t="s">
        <v>38</v>
      </c>
      <c r="D15" s="93">
        <v>6</v>
      </c>
      <c r="E15" s="39">
        <v>6</v>
      </c>
      <c r="F15" s="40">
        <v>39259</v>
      </c>
      <c r="G15" s="40">
        <v>39265</v>
      </c>
      <c r="H15" s="81"/>
    </row>
    <row r="16" spans="1:8" ht="12.75">
      <c r="A16" s="61"/>
      <c r="B16" s="66"/>
      <c r="C16" s="38" t="s">
        <v>39</v>
      </c>
      <c r="D16" s="93">
        <v>6</v>
      </c>
      <c r="E16" s="39">
        <v>6</v>
      </c>
      <c r="F16" s="40">
        <v>39231</v>
      </c>
      <c r="G16" s="40">
        <v>39237</v>
      </c>
      <c r="H16" s="81"/>
    </row>
    <row r="17" spans="1:8" ht="12.75">
      <c r="A17" s="61"/>
      <c r="B17" s="66"/>
      <c r="C17" s="38" t="s">
        <v>40</v>
      </c>
      <c r="D17" s="93">
        <v>7</v>
      </c>
      <c r="E17" s="39">
        <v>7</v>
      </c>
      <c r="F17" s="40">
        <v>39266</v>
      </c>
      <c r="G17" s="40">
        <v>39273</v>
      </c>
      <c r="H17" s="81"/>
    </row>
    <row r="18" spans="1:8" ht="12.75">
      <c r="A18" s="61"/>
      <c r="B18" s="66"/>
      <c r="C18" s="38" t="s">
        <v>41</v>
      </c>
      <c r="D18" s="93">
        <v>7</v>
      </c>
      <c r="E18" s="39">
        <v>7</v>
      </c>
      <c r="F18" s="40">
        <v>39266</v>
      </c>
      <c r="G18" s="40">
        <v>39273</v>
      </c>
      <c r="H18" s="81"/>
    </row>
    <row r="19" spans="1:8" ht="12.75">
      <c r="A19" s="61"/>
      <c r="B19" s="66"/>
      <c r="C19" s="38" t="s">
        <v>42</v>
      </c>
      <c r="D19" s="93"/>
      <c r="E19" s="39"/>
      <c r="F19" s="38" t="s">
        <v>43</v>
      </c>
      <c r="G19" s="40">
        <v>39273</v>
      </c>
      <c r="H19" s="81"/>
    </row>
    <row r="20" spans="1:19" ht="12.75">
      <c r="A20" s="61"/>
      <c r="B20" s="61"/>
      <c r="C20" s="38" t="s">
        <v>44</v>
      </c>
      <c r="D20" s="93">
        <v>6</v>
      </c>
      <c r="E20" s="39">
        <v>6</v>
      </c>
      <c r="F20" s="40">
        <v>39252</v>
      </c>
      <c r="G20" s="40">
        <v>39258</v>
      </c>
      <c r="H20" s="81"/>
      <c r="S20" s="116">
        <v>80</v>
      </c>
    </row>
    <row r="21" spans="1:8" ht="12.75">
      <c r="A21" s="61"/>
      <c r="B21" s="46" t="s">
        <v>45</v>
      </c>
      <c r="C21" s="38"/>
      <c r="D21" s="93"/>
      <c r="E21" s="39"/>
      <c r="F21" s="40"/>
      <c r="G21" s="40"/>
      <c r="H21" s="81"/>
    </row>
    <row r="22" spans="1:8" ht="12.75">
      <c r="A22" s="61"/>
      <c r="B22" s="61"/>
      <c r="C22" s="38" t="s">
        <v>46</v>
      </c>
      <c r="D22" s="93" t="e">
        <v>#VALUE!</v>
      </c>
      <c r="E22" s="39" t="e">
        <v>#VALUE!</v>
      </c>
      <c r="F22" s="40">
        <v>38687</v>
      </c>
      <c r="G22" s="38" t="s">
        <v>43</v>
      </c>
      <c r="H22" s="81"/>
    </row>
    <row r="23" spans="1:8" ht="12.75">
      <c r="A23" s="61"/>
      <c r="B23" s="61"/>
      <c r="C23" s="38" t="s">
        <v>47</v>
      </c>
      <c r="D23" s="93" t="e">
        <v>#VALUE!</v>
      </c>
      <c r="E23" s="39" t="e">
        <v>#VALUE!</v>
      </c>
      <c r="F23" s="40">
        <v>38838</v>
      </c>
      <c r="G23" s="38" t="s">
        <v>43</v>
      </c>
      <c r="H23" s="81"/>
    </row>
    <row r="24" spans="1:16" ht="12.75">
      <c r="A24" s="61"/>
      <c r="B24" s="61"/>
      <c r="C24" s="41" t="s">
        <v>48</v>
      </c>
      <c r="D24" s="94">
        <v>362</v>
      </c>
      <c r="E24" s="42">
        <v>362</v>
      </c>
      <c r="F24" s="43">
        <v>38991</v>
      </c>
      <c r="G24" s="43">
        <v>39353</v>
      </c>
      <c r="H24" s="82"/>
      <c r="P24" s="100">
        <v>863</v>
      </c>
    </row>
    <row r="25" spans="1:16" ht="12.75">
      <c r="A25" s="61"/>
      <c r="B25" s="61"/>
      <c r="C25" s="41" t="s">
        <v>214</v>
      </c>
      <c r="D25" s="94">
        <v>362</v>
      </c>
      <c r="E25" s="42">
        <v>362</v>
      </c>
      <c r="F25" s="43">
        <v>38991</v>
      </c>
      <c r="G25" s="43">
        <v>39353</v>
      </c>
      <c r="H25" s="82"/>
      <c r="P25" s="100">
        <v>863</v>
      </c>
    </row>
    <row r="26" spans="1:16" ht="12.75">
      <c r="A26" s="61"/>
      <c r="B26" s="61"/>
      <c r="C26" s="41" t="s">
        <v>49</v>
      </c>
      <c r="D26" s="94">
        <v>362</v>
      </c>
      <c r="E26" s="42">
        <v>362</v>
      </c>
      <c r="F26" s="43">
        <v>38991</v>
      </c>
      <c r="G26" s="43">
        <v>39353</v>
      </c>
      <c r="H26" s="82"/>
      <c r="P26" s="100">
        <f>0.85*2080</f>
        <v>1768</v>
      </c>
    </row>
    <row r="27" spans="1:16" ht="12.75">
      <c r="A27" s="61"/>
      <c r="B27" s="61"/>
      <c r="C27" s="41" t="s">
        <v>50</v>
      </c>
      <c r="D27" s="94">
        <v>273</v>
      </c>
      <c r="E27" s="42">
        <v>273</v>
      </c>
      <c r="F27" s="43">
        <v>39356</v>
      </c>
      <c r="G27" s="43">
        <v>39629</v>
      </c>
      <c r="H27" s="82"/>
      <c r="P27" s="100">
        <v>1467</v>
      </c>
    </row>
    <row r="28" spans="1:14" ht="12.75">
      <c r="A28" s="61"/>
      <c r="B28" s="61"/>
      <c r="C28" s="41" t="s">
        <v>51</v>
      </c>
      <c r="D28" s="94">
        <v>362</v>
      </c>
      <c r="E28" s="42">
        <v>362</v>
      </c>
      <c r="F28" s="43">
        <v>38991</v>
      </c>
      <c r="G28" s="43">
        <v>39353</v>
      </c>
      <c r="H28" s="82"/>
      <c r="N28" s="100">
        <v>1123</v>
      </c>
    </row>
    <row r="29" spans="1:14" ht="12.75">
      <c r="A29" s="61"/>
      <c r="B29" s="61"/>
      <c r="C29" s="41" t="s">
        <v>52</v>
      </c>
      <c r="D29" s="94" t="s">
        <v>43</v>
      </c>
      <c r="E29" s="42">
        <v>192</v>
      </c>
      <c r="F29" s="43">
        <v>39353</v>
      </c>
      <c r="G29" s="43">
        <v>39545</v>
      </c>
      <c r="H29" s="82"/>
      <c r="N29" s="100">
        <v>562</v>
      </c>
    </row>
    <row r="30" spans="1:16" ht="12.75">
      <c r="A30" s="61"/>
      <c r="B30" s="61"/>
      <c r="C30" s="41" t="s">
        <v>212</v>
      </c>
      <c r="D30" s="94">
        <v>365</v>
      </c>
      <c r="E30" s="42">
        <v>365</v>
      </c>
      <c r="F30" s="43">
        <v>38991</v>
      </c>
      <c r="G30" s="43">
        <v>39356</v>
      </c>
      <c r="H30" s="82"/>
      <c r="P30" s="100">
        <v>1300</v>
      </c>
    </row>
    <row r="31" spans="1:16" ht="12.75">
      <c r="A31" s="61"/>
      <c r="B31" s="61"/>
      <c r="C31" s="41" t="s">
        <v>213</v>
      </c>
      <c r="D31" s="94">
        <v>189</v>
      </c>
      <c r="E31" s="42">
        <v>189</v>
      </c>
      <c r="F31" s="43">
        <v>39356</v>
      </c>
      <c r="G31" s="43">
        <v>39545</v>
      </c>
      <c r="H31" s="82"/>
      <c r="P31" s="100">
        <v>841</v>
      </c>
    </row>
    <row r="32" spans="1:19" ht="12.75">
      <c r="A32" s="61"/>
      <c r="B32" s="61"/>
      <c r="C32" s="38" t="s">
        <v>53</v>
      </c>
      <c r="D32" s="93" t="e">
        <v>#VALUE!</v>
      </c>
      <c r="E32" s="39" t="e">
        <v>#VALUE!</v>
      </c>
      <c r="F32" s="40">
        <v>38626</v>
      </c>
      <c r="G32" s="41" t="s">
        <v>43</v>
      </c>
      <c r="H32" s="82"/>
      <c r="S32" s="116">
        <v>80</v>
      </c>
    </row>
    <row r="33" spans="1:8" ht="12.75">
      <c r="A33" s="61"/>
      <c r="B33" s="46" t="s">
        <v>54</v>
      </c>
      <c r="C33" s="38"/>
      <c r="D33" s="93"/>
      <c r="E33" s="39"/>
      <c r="F33" s="40"/>
      <c r="G33" s="41"/>
      <c r="H33" s="82"/>
    </row>
    <row r="34" spans="1:19" ht="12.75">
      <c r="A34" s="61"/>
      <c r="B34" s="61"/>
      <c r="C34" s="41" t="s">
        <v>61</v>
      </c>
      <c r="D34" s="94">
        <v>27</v>
      </c>
      <c r="E34" s="42">
        <v>14</v>
      </c>
      <c r="F34" s="43">
        <v>39202</v>
      </c>
      <c r="G34" s="43">
        <f>F34+E34</f>
        <v>39216</v>
      </c>
      <c r="H34" s="82"/>
      <c r="S34" s="116">
        <v>7</v>
      </c>
    </row>
    <row r="35" spans="1:19" ht="12.75">
      <c r="A35" s="61"/>
      <c r="B35" s="61"/>
      <c r="C35" s="41" t="s">
        <v>38</v>
      </c>
      <c r="D35" s="94">
        <v>6</v>
      </c>
      <c r="E35" s="41">
        <v>6</v>
      </c>
      <c r="F35" s="43">
        <f>G136</f>
        <v>39108</v>
      </c>
      <c r="G35" s="43">
        <f>F35+E35</f>
        <v>39114</v>
      </c>
      <c r="H35" s="82"/>
      <c r="S35" s="116">
        <v>4</v>
      </c>
    </row>
    <row r="36" spans="1:8" ht="12.75">
      <c r="A36" s="61"/>
      <c r="B36" s="61"/>
      <c r="C36" s="44" t="s">
        <v>59</v>
      </c>
      <c r="D36" s="94"/>
      <c r="E36" s="41"/>
      <c r="F36" s="45"/>
      <c r="G36" s="43"/>
      <c r="H36" s="82"/>
    </row>
    <row r="37" spans="1:8" ht="12.75">
      <c r="A37" s="61"/>
      <c r="B37" s="61"/>
      <c r="C37" s="44" t="s">
        <v>60</v>
      </c>
      <c r="D37" s="94"/>
      <c r="E37" s="41"/>
      <c r="F37" s="45"/>
      <c r="G37" s="43"/>
      <c r="H37" s="82"/>
    </row>
    <row r="38" spans="1:22" ht="12.75">
      <c r="A38" s="61"/>
      <c r="B38" s="61"/>
      <c r="C38" s="41" t="s">
        <v>39</v>
      </c>
      <c r="D38" s="94">
        <v>6</v>
      </c>
      <c r="E38" s="42">
        <v>6</v>
      </c>
      <c r="F38" s="43">
        <f>G34</f>
        <v>39216</v>
      </c>
      <c r="G38" s="43">
        <f>F38+E38</f>
        <v>39222</v>
      </c>
      <c r="H38" s="82"/>
      <c r="S38" s="116">
        <v>3</v>
      </c>
      <c r="V38" s="73"/>
    </row>
    <row r="39" spans="1:19" ht="12.75">
      <c r="A39" s="61"/>
      <c r="B39" s="61"/>
      <c r="C39" s="41" t="s">
        <v>40</v>
      </c>
      <c r="D39" s="94">
        <v>6</v>
      </c>
      <c r="E39" s="42">
        <v>2</v>
      </c>
      <c r="F39" s="43">
        <f>G38</f>
        <v>39222</v>
      </c>
      <c r="G39" s="43">
        <f>F39+E39</f>
        <v>39224</v>
      </c>
      <c r="H39" s="82"/>
      <c r="S39" s="116">
        <v>6</v>
      </c>
    </row>
    <row r="40" spans="1:19" ht="12.75">
      <c r="A40" s="61"/>
      <c r="B40" s="61"/>
      <c r="C40" s="41" t="s">
        <v>41</v>
      </c>
      <c r="D40" s="94">
        <v>6</v>
      </c>
      <c r="E40" s="42">
        <v>1</v>
      </c>
      <c r="F40" s="43">
        <f>G39</f>
        <v>39224</v>
      </c>
      <c r="G40" s="43">
        <f>F40+E40</f>
        <v>39225</v>
      </c>
      <c r="H40" s="82"/>
      <c r="S40" s="116">
        <v>1</v>
      </c>
    </row>
    <row r="41" spans="1:8" ht="12.75">
      <c r="A41" s="61"/>
      <c r="B41" s="61"/>
      <c r="C41" s="41" t="s">
        <v>62</v>
      </c>
      <c r="D41" s="94"/>
      <c r="E41" s="42"/>
      <c r="F41" s="41" t="s">
        <v>43</v>
      </c>
      <c r="G41" s="43">
        <f>G40</f>
        <v>39225</v>
      </c>
      <c r="H41" s="82"/>
    </row>
    <row r="42" spans="1:8" ht="12.75">
      <c r="A42" s="61"/>
      <c r="B42" s="46" t="s">
        <v>63</v>
      </c>
      <c r="C42" s="41"/>
      <c r="D42" s="94"/>
      <c r="E42" s="42"/>
      <c r="F42" s="41"/>
      <c r="G42" s="43"/>
      <c r="H42" s="82"/>
    </row>
    <row r="43" spans="1:8" ht="18.75" customHeight="1">
      <c r="A43" s="61"/>
      <c r="B43" s="61"/>
      <c r="C43" s="41" t="s">
        <v>37</v>
      </c>
      <c r="D43" s="94">
        <v>27</v>
      </c>
      <c r="E43" s="42">
        <v>10</v>
      </c>
      <c r="F43" s="43">
        <v>39212</v>
      </c>
      <c r="G43" s="43">
        <f>F43+E43</f>
        <v>39222</v>
      </c>
      <c r="H43" s="82"/>
    </row>
    <row r="44" spans="1:8" ht="12.75">
      <c r="A44" s="61"/>
      <c r="B44" s="61"/>
      <c r="C44" s="41" t="s">
        <v>38</v>
      </c>
      <c r="D44" s="94">
        <v>6</v>
      </c>
      <c r="E44" s="42">
        <v>6</v>
      </c>
      <c r="F44" s="43">
        <f>G43</f>
        <v>39222</v>
      </c>
      <c r="G44" s="43">
        <f>F44+E44</f>
        <v>39228</v>
      </c>
      <c r="H44" s="82"/>
    </row>
    <row r="45" spans="1:8" ht="12.75">
      <c r="A45" s="61"/>
      <c r="B45" s="61"/>
      <c r="C45" s="44" t="s">
        <v>59</v>
      </c>
      <c r="D45" s="94"/>
      <c r="E45" s="41"/>
      <c r="F45" s="45"/>
      <c r="G45" s="43"/>
      <c r="H45" s="82"/>
    </row>
    <row r="46" spans="1:8" ht="12.75">
      <c r="A46" s="61"/>
      <c r="B46" s="61"/>
      <c r="C46" s="44" t="s">
        <v>60</v>
      </c>
      <c r="D46" s="94"/>
      <c r="E46" s="41"/>
      <c r="F46" s="45"/>
      <c r="G46" s="43"/>
      <c r="H46" s="82"/>
    </row>
    <row r="47" spans="1:8" ht="12.75">
      <c r="A47" s="61"/>
      <c r="B47" s="61"/>
      <c r="C47" s="41" t="s">
        <v>39</v>
      </c>
      <c r="D47" s="94">
        <v>6</v>
      </c>
      <c r="E47" s="42">
        <v>6</v>
      </c>
      <c r="F47" s="43">
        <v>39255</v>
      </c>
      <c r="G47" s="43">
        <f aca="true" t="shared" si="0" ref="G47:G54">F47+E47</f>
        <v>39261</v>
      </c>
      <c r="H47" s="82"/>
    </row>
    <row r="48" spans="1:8" ht="12.75">
      <c r="A48" s="61"/>
      <c r="B48" s="61"/>
      <c r="C48" s="41" t="s">
        <v>40</v>
      </c>
      <c r="D48" s="94">
        <v>6</v>
      </c>
      <c r="E48" s="42">
        <v>6</v>
      </c>
      <c r="F48" s="43">
        <f>G47</f>
        <v>39261</v>
      </c>
      <c r="G48" s="43">
        <f t="shared" si="0"/>
        <v>39267</v>
      </c>
      <c r="H48" s="82"/>
    </row>
    <row r="49" spans="1:8" ht="12.75">
      <c r="A49" s="61"/>
      <c r="B49" s="61"/>
      <c r="C49" s="41" t="s">
        <v>41</v>
      </c>
      <c r="D49" s="94">
        <v>6</v>
      </c>
      <c r="E49" s="42">
        <v>6</v>
      </c>
      <c r="F49" s="43">
        <f>G48</f>
        <v>39267</v>
      </c>
      <c r="G49" s="43">
        <f t="shared" si="0"/>
        <v>39273</v>
      </c>
      <c r="H49" s="82"/>
    </row>
    <row r="50" spans="1:8" ht="12.75">
      <c r="A50" s="61"/>
      <c r="B50" s="61"/>
      <c r="C50" s="41" t="s">
        <v>64</v>
      </c>
      <c r="D50" s="94"/>
      <c r="E50" s="42">
        <v>1</v>
      </c>
      <c r="F50" s="43">
        <f>G49</f>
        <v>39273</v>
      </c>
      <c r="G50" s="43">
        <v>39274</v>
      </c>
      <c r="H50" s="82"/>
    </row>
    <row r="51" spans="1:19" ht="12.75">
      <c r="A51" s="61"/>
      <c r="B51" s="61"/>
      <c r="C51" s="41" t="s">
        <v>44</v>
      </c>
      <c r="D51" s="94">
        <v>6</v>
      </c>
      <c r="E51" s="42">
        <v>6</v>
      </c>
      <c r="F51" s="43">
        <f>G50</f>
        <v>39274</v>
      </c>
      <c r="G51" s="43">
        <f t="shared" si="0"/>
        <v>39280</v>
      </c>
      <c r="H51" s="82"/>
      <c r="S51" s="116">
        <v>80</v>
      </c>
    </row>
    <row r="52" spans="1:8" ht="12.75">
      <c r="A52" s="61"/>
      <c r="B52" s="46" t="s">
        <v>65</v>
      </c>
      <c r="C52" s="41"/>
      <c r="D52" s="94"/>
      <c r="E52" s="42"/>
      <c r="F52" s="43"/>
      <c r="G52" s="43"/>
      <c r="H52" s="82"/>
    </row>
    <row r="53" spans="1:8" ht="12.75">
      <c r="A53" s="61"/>
      <c r="C53" s="41" t="s">
        <v>37</v>
      </c>
      <c r="D53" s="94">
        <v>27</v>
      </c>
      <c r="E53" s="42">
        <v>14</v>
      </c>
      <c r="F53" s="43">
        <v>39356</v>
      </c>
      <c r="G53" s="43">
        <f t="shared" si="0"/>
        <v>39370</v>
      </c>
      <c r="H53" s="82"/>
    </row>
    <row r="54" spans="1:8" ht="12.75">
      <c r="A54" s="61"/>
      <c r="B54" s="61"/>
      <c r="C54" s="41" t="s">
        <v>38</v>
      </c>
      <c r="D54" s="94">
        <v>6</v>
      </c>
      <c r="E54" s="42">
        <v>6</v>
      </c>
      <c r="F54" s="43">
        <f>G53</f>
        <v>39370</v>
      </c>
      <c r="G54" s="43">
        <f t="shared" si="0"/>
        <v>39376</v>
      </c>
      <c r="H54" s="82"/>
    </row>
    <row r="55" spans="1:8" ht="12.75">
      <c r="A55" s="61"/>
      <c r="B55" s="61"/>
      <c r="C55" s="44" t="s">
        <v>59</v>
      </c>
      <c r="D55" s="94"/>
      <c r="E55" s="41"/>
      <c r="F55" s="45"/>
      <c r="G55" s="43"/>
      <c r="H55" s="82"/>
    </row>
    <row r="56" spans="1:8" ht="12.75">
      <c r="A56" s="61"/>
      <c r="B56" s="61"/>
      <c r="C56" s="44" t="s">
        <v>60</v>
      </c>
      <c r="D56" s="94"/>
      <c r="E56" s="41"/>
      <c r="F56" s="45"/>
      <c r="G56" s="43"/>
      <c r="H56" s="82"/>
    </row>
    <row r="57" spans="1:8" ht="12.75">
      <c r="A57" s="61"/>
      <c r="B57" s="61"/>
      <c r="C57" s="41" t="s">
        <v>39</v>
      </c>
      <c r="D57" s="94">
        <v>6</v>
      </c>
      <c r="E57" s="42">
        <v>6</v>
      </c>
      <c r="F57" s="43">
        <f>G54</f>
        <v>39376</v>
      </c>
      <c r="G57" s="43">
        <f>F57+E57</f>
        <v>39382</v>
      </c>
      <c r="H57" s="82"/>
    </row>
    <row r="58" spans="1:8" ht="12.75">
      <c r="A58" s="61"/>
      <c r="B58" s="61"/>
      <c r="C58" s="41" t="s">
        <v>40</v>
      </c>
      <c r="D58" s="94">
        <v>7</v>
      </c>
      <c r="E58" s="42">
        <v>7</v>
      </c>
      <c r="F58" s="43">
        <f>G57</f>
        <v>39382</v>
      </c>
      <c r="G58" s="43">
        <f>F58+E58</f>
        <v>39389</v>
      </c>
      <c r="H58" s="82"/>
    </row>
    <row r="59" spans="1:8" ht="12.75">
      <c r="A59" s="61"/>
      <c r="B59" s="61"/>
      <c r="C59" s="41" t="s">
        <v>41</v>
      </c>
      <c r="D59" s="94">
        <v>7</v>
      </c>
      <c r="E59" s="42">
        <v>7</v>
      </c>
      <c r="F59" s="43">
        <f>G58</f>
        <v>39389</v>
      </c>
      <c r="G59" s="43">
        <f>F59+E59</f>
        <v>39396</v>
      </c>
      <c r="H59" s="82"/>
    </row>
    <row r="60" spans="1:8" ht="12.75">
      <c r="A60" s="61"/>
      <c r="B60" s="61"/>
      <c r="C60" s="41" t="s">
        <v>66</v>
      </c>
      <c r="D60" s="94"/>
      <c r="E60" s="42">
        <v>1</v>
      </c>
      <c r="F60" s="43">
        <f>G59</f>
        <v>39396</v>
      </c>
      <c r="G60" s="43">
        <f>F60+E60</f>
        <v>39397</v>
      </c>
      <c r="H60" s="82"/>
    </row>
    <row r="61" spans="1:19" ht="12.75">
      <c r="A61" s="61"/>
      <c r="B61" s="61"/>
      <c r="C61" s="41" t="s">
        <v>44</v>
      </c>
      <c r="D61" s="94">
        <v>6</v>
      </c>
      <c r="E61" s="42">
        <v>6</v>
      </c>
      <c r="F61" s="43">
        <f>G60</f>
        <v>39397</v>
      </c>
      <c r="G61" s="43">
        <f>F61+E61</f>
        <v>39403</v>
      </c>
      <c r="H61" s="82"/>
      <c r="S61" s="116">
        <v>80</v>
      </c>
    </row>
    <row r="62" spans="1:8" ht="12.75">
      <c r="A62" s="46" t="s">
        <v>67</v>
      </c>
      <c r="B62" s="68"/>
      <c r="C62" s="47"/>
      <c r="D62" s="95"/>
      <c r="E62" s="42"/>
      <c r="F62" s="47"/>
      <c r="G62" s="47"/>
      <c r="H62" s="82"/>
    </row>
    <row r="63" spans="1:8" ht="12.75">
      <c r="A63" s="46" t="s">
        <v>164</v>
      </c>
      <c r="B63" s="69"/>
      <c r="C63" s="48"/>
      <c r="D63" s="95"/>
      <c r="F63" s="48"/>
      <c r="G63" s="48"/>
      <c r="H63" s="82"/>
    </row>
    <row r="64" spans="1:8" ht="12.75">
      <c r="A64" s="62"/>
      <c r="B64" s="46" t="s">
        <v>68</v>
      </c>
      <c r="C64" s="48"/>
      <c r="D64" s="95"/>
      <c r="E64" s="42"/>
      <c r="F64" s="48"/>
      <c r="G64" s="48"/>
      <c r="H64" s="82"/>
    </row>
    <row r="65" spans="3:34" ht="12.75">
      <c r="C65" s="41" t="s">
        <v>69</v>
      </c>
      <c r="D65" s="94">
        <v>362</v>
      </c>
      <c r="E65" s="42">
        <v>362</v>
      </c>
      <c r="F65" s="43">
        <v>38991</v>
      </c>
      <c r="G65" s="43">
        <f aca="true" t="shared" si="1" ref="G65:G70">F65+E65</f>
        <v>39353</v>
      </c>
      <c r="H65" s="82"/>
      <c r="S65" s="116">
        <v>696.6605400000001</v>
      </c>
      <c r="U65" s="100">
        <v>2400</v>
      </c>
      <c r="AH65" t="s">
        <v>208</v>
      </c>
    </row>
    <row r="66" spans="1:34" ht="12.75">
      <c r="A66" s="61"/>
      <c r="B66" s="61"/>
      <c r="C66" s="41" t="s">
        <v>69</v>
      </c>
      <c r="D66" s="94">
        <v>363</v>
      </c>
      <c r="E66" s="42">
        <v>363</v>
      </c>
      <c r="F66" s="43">
        <f>G65</f>
        <v>39353</v>
      </c>
      <c r="G66" s="43">
        <f t="shared" si="1"/>
        <v>39716</v>
      </c>
      <c r="H66" s="82"/>
      <c r="S66" s="116">
        <v>838.34</v>
      </c>
      <c r="U66" s="100">
        <v>2400</v>
      </c>
      <c r="AH66" t="s">
        <v>208</v>
      </c>
    </row>
    <row r="67" spans="1:25" ht="12.75">
      <c r="A67" s="61"/>
      <c r="B67" s="61"/>
      <c r="C67" s="41" t="s">
        <v>166</v>
      </c>
      <c r="D67" s="94"/>
      <c r="E67" s="42">
        <v>362</v>
      </c>
      <c r="F67" s="43">
        <v>38991</v>
      </c>
      <c r="G67" s="43">
        <f>F67+E67</f>
        <v>39353</v>
      </c>
      <c r="H67" s="82"/>
      <c r="Y67" s="100">
        <v>1800</v>
      </c>
    </row>
    <row r="68" spans="1:25" ht="12.75">
      <c r="A68" s="61"/>
      <c r="B68" s="61"/>
      <c r="C68" s="41" t="s">
        <v>167</v>
      </c>
      <c r="D68" s="94"/>
      <c r="E68" s="42">
        <v>363</v>
      </c>
      <c r="F68" s="43">
        <v>39356</v>
      </c>
      <c r="G68" s="43">
        <f>F68+E68</f>
        <v>39719</v>
      </c>
      <c r="H68" s="82"/>
      <c r="Y68" s="100">
        <v>1800</v>
      </c>
    </row>
    <row r="69" spans="1:21" ht="12.75">
      <c r="A69" s="61"/>
      <c r="B69" s="61"/>
      <c r="C69" s="41" t="s">
        <v>168</v>
      </c>
      <c r="D69" s="94">
        <v>362</v>
      </c>
      <c r="E69" s="42">
        <v>362</v>
      </c>
      <c r="F69" s="43">
        <f>G65</f>
        <v>39353</v>
      </c>
      <c r="G69" s="43">
        <f>F69+E69</f>
        <v>39715</v>
      </c>
      <c r="H69" s="82"/>
      <c r="P69" s="100">
        <v>3600</v>
      </c>
      <c r="S69" s="116">
        <v>1435.968</v>
      </c>
      <c r="U69" s="100">
        <v>1800</v>
      </c>
    </row>
    <row r="70" spans="1:21" ht="12.75">
      <c r="A70" s="61"/>
      <c r="B70" s="61"/>
      <c r="C70" s="41" t="s">
        <v>169</v>
      </c>
      <c r="D70" s="94">
        <v>362</v>
      </c>
      <c r="E70" s="42">
        <v>362</v>
      </c>
      <c r="F70" s="43">
        <f>G66</f>
        <v>39716</v>
      </c>
      <c r="G70" s="43">
        <f t="shared" si="1"/>
        <v>40078</v>
      </c>
      <c r="H70" s="82"/>
      <c r="P70" s="100">
        <v>1800</v>
      </c>
      <c r="S70" s="116">
        <v>1435.968</v>
      </c>
      <c r="U70" s="100">
        <v>1800</v>
      </c>
    </row>
    <row r="71" spans="1:34" ht="12.75">
      <c r="A71" s="67"/>
      <c r="B71" s="62"/>
      <c r="C71" s="41" t="s">
        <v>218</v>
      </c>
      <c r="D71" s="94"/>
      <c r="E71" s="42"/>
      <c r="F71" s="43"/>
      <c r="G71" s="43"/>
      <c r="H71" s="82"/>
      <c r="I71" s="100">
        <v>36</v>
      </c>
      <c r="U71"/>
      <c r="AH71" t="s">
        <v>217</v>
      </c>
    </row>
    <row r="72" spans="1:34" ht="12.75">
      <c r="A72" s="67"/>
      <c r="B72" s="62"/>
      <c r="C72" s="41" t="s">
        <v>219</v>
      </c>
      <c r="D72" s="94"/>
      <c r="E72" s="42"/>
      <c r="F72" s="43"/>
      <c r="G72" s="43"/>
      <c r="H72" s="82"/>
      <c r="I72" s="100">
        <v>36</v>
      </c>
      <c r="U72"/>
      <c r="AH72" t="s">
        <v>217</v>
      </c>
    </row>
    <row r="73" spans="1:8" ht="12.75">
      <c r="A73" s="46" t="s">
        <v>171</v>
      </c>
      <c r="C73" s="41"/>
      <c r="D73" s="94"/>
      <c r="E73" s="42"/>
      <c r="F73" s="43"/>
      <c r="G73" s="43"/>
      <c r="H73" s="82"/>
    </row>
    <row r="74" spans="1:21" ht="12.75">
      <c r="A74" s="46" t="s">
        <v>171</v>
      </c>
      <c r="C74" s="41" t="s">
        <v>70</v>
      </c>
      <c r="D74" s="94">
        <v>75</v>
      </c>
      <c r="E74" s="42">
        <v>35</v>
      </c>
      <c r="F74" s="43">
        <v>39092</v>
      </c>
      <c r="G74" s="43">
        <f aca="true" t="shared" si="2" ref="G74:G88">F74+E74</f>
        <v>39127</v>
      </c>
      <c r="H74" s="82">
        <v>1</v>
      </c>
      <c r="S74" s="116">
        <v>245</v>
      </c>
      <c r="T74" s="104">
        <v>2.5</v>
      </c>
      <c r="U74" s="104">
        <f aca="true" t="shared" si="3" ref="U74:U88">8*T74*E74</f>
        <v>700</v>
      </c>
    </row>
    <row r="75" spans="1:21" ht="12.75">
      <c r="A75" s="46" t="s">
        <v>171</v>
      </c>
      <c r="C75" s="41" t="s">
        <v>71</v>
      </c>
      <c r="D75" s="94">
        <v>75</v>
      </c>
      <c r="E75" s="42">
        <v>7</v>
      </c>
      <c r="F75" s="43">
        <f aca="true" t="shared" si="4" ref="F75:F122">G74</f>
        <v>39127</v>
      </c>
      <c r="G75" s="43">
        <f t="shared" si="2"/>
        <v>39134</v>
      </c>
      <c r="H75" s="82">
        <v>1</v>
      </c>
      <c r="S75" s="116">
        <v>17.1</v>
      </c>
      <c r="T75" s="104">
        <v>2.5</v>
      </c>
      <c r="U75" s="104">
        <f t="shared" si="3"/>
        <v>140</v>
      </c>
    </row>
    <row r="76" spans="1:21" ht="12.75">
      <c r="A76" s="46" t="s">
        <v>171</v>
      </c>
      <c r="C76" s="41" t="s">
        <v>72</v>
      </c>
      <c r="D76" s="94">
        <v>2</v>
      </c>
      <c r="E76" s="42">
        <v>1</v>
      </c>
      <c r="F76" s="43">
        <f t="shared" si="4"/>
        <v>39134</v>
      </c>
      <c r="G76" s="43">
        <f t="shared" si="2"/>
        <v>39135</v>
      </c>
      <c r="H76" s="82">
        <v>1</v>
      </c>
      <c r="T76" s="104">
        <v>2.5</v>
      </c>
      <c r="U76" s="104">
        <f t="shared" si="3"/>
        <v>20</v>
      </c>
    </row>
    <row r="77" spans="1:21" ht="12.75">
      <c r="A77" s="46" t="s">
        <v>171</v>
      </c>
      <c r="C77" s="41" t="s">
        <v>85</v>
      </c>
      <c r="D77" s="94">
        <v>75</v>
      </c>
      <c r="E77" s="42">
        <v>3</v>
      </c>
      <c r="F77" s="43">
        <f t="shared" si="4"/>
        <v>39135</v>
      </c>
      <c r="G77" s="43">
        <f t="shared" si="2"/>
        <v>39138</v>
      </c>
      <c r="H77" s="82">
        <v>1</v>
      </c>
      <c r="S77" s="116">
        <v>42</v>
      </c>
      <c r="T77" s="104">
        <v>2.5</v>
      </c>
      <c r="U77" s="104">
        <f t="shared" si="3"/>
        <v>60</v>
      </c>
    </row>
    <row r="78" spans="1:21" ht="12.75">
      <c r="A78" s="46" t="s">
        <v>171</v>
      </c>
      <c r="C78" s="41" t="s">
        <v>74</v>
      </c>
      <c r="D78" s="94">
        <v>43</v>
      </c>
      <c r="E78" s="42">
        <v>14</v>
      </c>
      <c r="F78" s="43">
        <f t="shared" si="4"/>
        <v>39138</v>
      </c>
      <c r="G78" s="43">
        <f>F78+E78</f>
        <v>39152</v>
      </c>
      <c r="H78" s="82">
        <v>1</v>
      </c>
      <c r="S78" s="116">
        <v>256</v>
      </c>
      <c r="T78" s="104">
        <v>2.5</v>
      </c>
      <c r="U78" s="104">
        <f t="shared" si="3"/>
        <v>280</v>
      </c>
    </row>
    <row r="79" spans="1:21" ht="12.75">
      <c r="A79" s="46" t="s">
        <v>171</v>
      </c>
      <c r="C79" s="41" t="s">
        <v>76</v>
      </c>
      <c r="D79" s="94">
        <v>41</v>
      </c>
      <c r="E79" s="42">
        <v>3</v>
      </c>
      <c r="F79" s="43">
        <f t="shared" si="4"/>
        <v>39152</v>
      </c>
      <c r="G79" s="43">
        <f t="shared" si="2"/>
        <v>39155</v>
      </c>
      <c r="H79" s="82">
        <v>1</v>
      </c>
      <c r="S79" s="116">
        <v>240</v>
      </c>
      <c r="T79" s="104">
        <v>2.5</v>
      </c>
      <c r="U79" s="104">
        <f t="shared" si="3"/>
        <v>60</v>
      </c>
    </row>
    <row r="80" spans="1:21" ht="12.75">
      <c r="A80" s="46" t="s">
        <v>171</v>
      </c>
      <c r="C80" s="41" t="s">
        <v>170</v>
      </c>
      <c r="D80" s="94"/>
      <c r="E80" s="42">
        <v>4</v>
      </c>
      <c r="F80" s="43">
        <f t="shared" si="4"/>
        <v>39155</v>
      </c>
      <c r="G80" s="43">
        <f>F80+E80</f>
        <v>39159</v>
      </c>
      <c r="H80" s="82">
        <v>1</v>
      </c>
      <c r="S80" s="116">
        <v>28</v>
      </c>
      <c r="T80" s="104">
        <v>2.5</v>
      </c>
      <c r="U80" s="104">
        <f t="shared" si="3"/>
        <v>80</v>
      </c>
    </row>
    <row r="81" spans="1:21" ht="12.75">
      <c r="A81" s="46" t="s">
        <v>171</v>
      </c>
      <c r="C81" s="41" t="s">
        <v>79</v>
      </c>
      <c r="D81" s="94">
        <v>8</v>
      </c>
      <c r="E81" s="42">
        <v>5</v>
      </c>
      <c r="F81" s="43">
        <f aca="true" t="shared" si="5" ref="F81:F86">G80</f>
        <v>39159</v>
      </c>
      <c r="G81" s="43">
        <f>F81+E81</f>
        <v>39164</v>
      </c>
      <c r="H81" s="82">
        <v>1</v>
      </c>
      <c r="S81" s="116">
        <v>65</v>
      </c>
      <c r="T81" s="104">
        <v>2.5</v>
      </c>
      <c r="U81" s="104">
        <f t="shared" si="3"/>
        <v>100</v>
      </c>
    </row>
    <row r="82" spans="1:21" ht="12.75">
      <c r="A82" s="46" t="s">
        <v>171</v>
      </c>
      <c r="C82" s="41" t="s">
        <v>80</v>
      </c>
      <c r="D82" s="94">
        <v>2</v>
      </c>
      <c r="E82" s="42">
        <v>2</v>
      </c>
      <c r="F82" s="43">
        <f t="shared" si="5"/>
        <v>39164</v>
      </c>
      <c r="G82" s="43">
        <f>F82+E82</f>
        <v>39166</v>
      </c>
      <c r="H82" s="82">
        <v>1</v>
      </c>
      <c r="S82" s="116">
        <v>28</v>
      </c>
      <c r="T82" s="104">
        <v>2.5</v>
      </c>
      <c r="U82" s="104">
        <f t="shared" si="3"/>
        <v>40</v>
      </c>
    </row>
    <row r="83" spans="1:21" ht="12.75">
      <c r="A83" s="46" t="s">
        <v>171</v>
      </c>
      <c r="C83" s="41" t="s">
        <v>77</v>
      </c>
      <c r="D83" s="94">
        <v>34</v>
      </c>
      <c r="E83" s="42">
        <v>15</v>
      </c>
      <c r="F83" s="43">
        <f t="shared" si="5"/>
        <v>39166</v>
      </c>
      <c r="G83" s="43">
        <f t="shared" si="2"/>
        <v>39181</v>
      </c>
      <c r="H83" s="82">
        <v>0.5</v>
      </c>
      <c r="S83" s="116">
        <v>192</v>
      </c>
      <c r="T83" s="104">
        <v>2.5</v>
      </c>
      <c r="U83" s="104">
        <f t="shared" si="3"/>
        <v>300</v>
      </c>
    </row>
    <row r="84" spans="1:21" ht="12.75">
      <c r="A84" s="46" t="s">
        <v>171</v>
      </c>
      <c r="C84" s="41" t="s">
        <v>174</v>
      </c>
      <c r="D84" s="94">
        <v>34</v>
      </c>
      <c r="E84" s="42">
        <v>10</v>
      </c>
      <c r="F84" s="43">
        <f t="shared" si="5"/>
        <v>39181</v>
      </c>
      <c r="G84" s="43">
        <f>F84+E84</f>
        <v>39191</v>
      </c>
      <c r="H84" s="82" t="s">
        <v>194</v>
      </c>
      <c r="I84" s="100">
        <v>2</v>
      </c>
      <c r="S84" s="116">
        <v>192</v>
      </c>
      <c r="T84" s="104">
        <v>2.5</v>
      </c>
      <c r="U84" s="104">
        <f t="shared" si="3"/>
        <v>200</v>
      </c>
    </row>
    <row r="85" spans="1:21" ht="12.75">
      <c r="A85" s="46" t="s">
        <v>171</v>
      </c>
      <c r="C85" s="41" t="s">
        <v>78</v>
      </c>
      <c r="D85" s="94">
        <v>6</v>
      </c>
      <c r="E85" s="42">
        <v>5</v>
      </c>
      <c r="F85" s="43">
        <f t="shared" si="5"/>
        <v>39191</v>
      </c>
      <c r="G85" s="43">
        <f t="shared" si="2"/>
        <v>39196</v>
      </c>
      <c r="H85" s="82" t="s">
        <v>194</v>
      </c>
      <c r="S85" s="116">
        <v>46</v>
      </c>
      <c r="T85" s="104">
        <v>2.5</v>
      </c>
      <c r="U85" s="104">
        <f t="shared" si="3"/>
        <v>100</v>
      </c>
    </row>
    <row r="86" spans="1:21" ht="12.75">
      <c r="A86" s="46" t="s">
        <v>171</v>
      </c>
      <c r="C86" s="41" t="s">
        <v>75</v>
      </c>
      <c r="D86" s="94">
        <v>6</v>
      </c>
      <c r="E86" s="42">
        <v>18</v>
      </c>
      <c r="F86" s="43">
        <f t="shared" si="5"/>
        <v>39196</v>
      </c>
      <c r="G86" s="43">
        <f>F86+E86</f>
        <v>39214</v>
      </c>
      <c r="H86" s="82" t="s">
        <v>197</v>
      </c>
      <c r="S86" s="116">
        <v>35</v>
      </c>
      <c r="T86" s="104">
        <v>2.5</v>
      </c>
      <c r="U86" s="104">
        <f t="shared" si="3"/>
        <v>360</v>
      </c>
    </row>
    <row r="87" spans="1:21" ht="12.75">
      <c r="A87" s="46" t="s">
        <v>171</v>
      </c>
      <c r="C87" s="41" t="s">
        <v>81</v>
      </c>
      <c r="D87" s="94">
        <v>7</v>
      </c>
      <c r="E87" s="42">
        <v>4</v>
      </c>
      <c r="F87" s="43">
        <f t="shared" si="4"/>
        <v>39214</v>
      </c>
      <c r="G87" s="43">
        <f t="shared" si="2"/>
        <v>39218</v>
      </c>
      <c r="H87" s="82" t="s">
        <v>198</v>
      </c>
      <c r="S87" s="116">
        <v>33.15</v>
      </c>
      <c r="T87" s="104">
        <v>2.5</v>
      </c>
      <c r="U87" s="104">
        <f t="shared" si="3"/>
        <v>80</v>
      </c>
    </row>
    <row r="88" spans="1:21" ht="12.75">
      <c r="A88" s="46" t="s">
        <v>171</v>
      </c>
      <c r="B88" s="62"/>
      <c r="C88" s="41" t="s">
        <v>82</v>
      </c>
      <c r="D88" s="94">
        <v>4</v>
      </c>
      <c r="E88" s="42">
        <v>2</v>
      </c>
      <c r="F88" s="43">
        <f t="shared" si="4"/>
        <v>39218</v>
      </c>
      <c r="G88" s="43">
        <f t="shared" si="2"/>
        <v>39220</v>
      </c>
      <c r="H88" s="82" t="s">
        <v>198</v>
      </c>
      <c r="S88" s="116">
        <v>42</v>
      </c>
      <c r="T88" s="104">
        <v>2.5</v>
      </c>
      <c r="U88" s="104">
        <f t="shared" si="3"/>
        <v>40</v>
      </c>
    </row>
    <row r="89" spans="1:8" ht="12.75">
      <c r="A89" s="46" t="s">
        <v>172</v>
      </c>
      <c r="B89" s="62"/>
      <c r="C89" s="41"/>
      <c r="D89" s="94"/>
      <c r="E89" s="42"/>
      <c r="F89" s="43"/>
      <c r="G89" s="43"/>
      <c r="H89" s="82"/>
    </row>
    <row r="90" spans="1:9" ht="12.75">
      <c r="A90" s="46"/>
      <c r="B90" s="62"/>
      <c r="C90" s="41" t="s">
        <v>221</v>
      </c>
      <c r="D90" s="94"/>
      <c r="E90" s="42"/>
      <c r="F90" s="43"/>
      <c r="G90" s="43"/>
      <c r="H90" s="82"/>
      <c r="I90" s="100">
        <v>2</v>
      </c>
    </row>
    <row r="91" spans="1:21" ht="12.75">
      <c r="A91" s="46" t="s">
        <v>172</v>
      </c>
      <c r="C91" s="41" t="s">
        <v>70</v>
      </c>
      <c r="D91" s="94">
        <v>35</v>
      </c>
      <c r="E91" s="42">
        <v>12</v>
      </c>
      <c r="F91" s="43">
        <v>39131</v>
      </c>
      <c r="G91" s="43">
        <f>F91+E91</f>
        <v>39143</v>
      </c>
      <c r="H91" s="82">
        <v>1</v>
      </c>
      <c r="S91" s="116">
        <v>245</v>
      </c>
      <c r="T91" s="104">
        <v>2.5</v>
      </c>
      <c r="U91" s="104">
        <f aca="true" t="shared" si="6" ref="U91:U105">8*T91*E91</f>
        <v>240</v>
      </c>
    </row>
    <row r="92" spans="1:21" ht="12.75">
      <c r="A92" s="46" t="s">
        <v>172</v>
      </c>
      <c r="C92" s="41" t="s">
        <v>71</v>
      </c>
      <c r="D92" s="94">
        <v>5</v>
      </c>
      <c r="E92" s="42">
        <v>7</v>
      </c>
      <c r="F92" s="43">
        <f t="shared" si="4"/>
        <v>39143</v>
      </c>
      <c r="G92" s="43">
        <f aca="true" t="shared" si="7" ref="G92:G105">F92+E92</f>
        <v>39150</v>
      </c>
      <c r="H92" s="82">
        <v>1</v>
      </c>
      <c r="S92" s="116">
        <v>53</v>
      </c>
      <c r="T92" s="104">
        <v>2.5</v>
      </c>
      <c r="U92" s="104">
        <f t="shared" si="6"/>
        <v>140</v>
      </c>
    </row>
    <row r="93" spans="1:21" ht="12.75">
      <c r="A93" s="46" t="s">
        <v>172</v>
      </c>
      <c r="C93" s="41" t="s">
        <v>72</v>
      </c>
      <c r="D93" s="94">
        <v>0</v>
      </c>
      <c r="E93" s="42">
        <v>1</v>
      </c>
      <c r="F93" s="43">
        <f t="shared" si="4"/>
        <v>39150</v>
      </c>
      <c r="G93" s="43">
        <f t="shared" si="7"/>
        <v>39151</v>
      </c>
      <c r="H93" s="82">
        <v>1</v>
      </c>
      <c r="S93" s="116">
        <v>11</v>
      </c>
      <c r="T93" s="104">
        <v>2.5</v>
      </c>
      <c r="U93" s="104">
        <f t="shared" si="6"/>
        <v>20</v>
      </c>
    </row>
    <row r="94" spans="1:21" ht="12.75">
      <c r="A94" s="46" t="s">
        <v>172</v>
      </c>
      <c r="C94" s="41" t="s">
        <v>73</v>
      </c>
      <c r="D94" s="94">
        <v>15</v>
      </c>
      <c r="E94" s="42">
        <v>3</v>
      </c>
      <c r="F94" s="43">
        <f t="shared" si="4"/>
        <v>39151</v>
      </c>
      <c r="G94" s="43">
        <f t="shared" si="7"/>
        <v>39154</v>
      </c>
      <c r="H94" s="82">
        <v>1</v>
      </c>
      <c r="S94" s="116">
        <v>183</v>
      </c>
      <c r="T94" s="104">
        <v>2.5</v>
      </c>
      <c r="U94" s="104">
        <f t="shared" si="6"/>
        <v>60</v>
      </c>
    </row>
    <row r="95" spans="1:21" ht="12.75">
      <c r="A95" s="46" t="s">
        <v>172</v>
      </c>
      <c r="C95" s="41" t="s">
        <v>74</v>
      </c>
      <c r="D95" s="94">
        <v>27</v>
      </c>
      <c r="E95" s="42">
        <v>14</v>
      </c>
      <c r="F95" s="43">
        <f t="shared" si="4"/>
        <v>39154</v>
      </c>
      <c r="G95" s="43">
        <f t="shared" si="7"/>
        <v>39168</v>
      </c>
      <c r="H95" s="82">
        <v>1</v>
      </c>
      <c r="S95" s="116">
        <v>280</v>
      </c>
      <c r="T95" s="104">
        <v>2.5</v>
      </c>
      <c r="U95" s="104">
        <f t="shared" si="6"/>
        <v>280</v>
      </c>
    </row>
    <row r="96" spans="1:21" ht="12.75">
      <c r="A96" s="46" t="s">
        <v>172</v>
      </c>
      <c r="C96" s="41" t="s">
        <v>76</v>
      </c>
      <c r="D96" s="94">
        <v>31</v>
      </c>
      <c r="E96" s="42">
        <v>3</v>
      </c>
      <c r="F96" s="43">
        <f>G95</f>
        <v>39168</v>
      </c>
      <c r="G96" s="43">
        <f aca="true" t="shared" si="8" ref="G96:G102">F96+E96</f>
        <v>39171</v>
      </c>
      <c r="H96" s="82">
        <v>1</v>
      </c>
      <c r="S96" s="116">
        <v>163</v>
      </c>
      <c r="T96" s="104">
        <v>2.5</v>
      </c>
      <c r="U96" s="104">
        <f t="shared" si="6"/>
        <v>60</v>
      </c>
    </row>
    <row r="97" spans="1:21" ht="12" customHeight="1">
      <c r="A97" s="46" t="s">
        <v>172</v>
      </c>
      <c r="C97" s="41" t="s">
        <v>170</v>
      </c>
      <c r="D97" s="94"/>
      <c r="E97" s="42">
        <v>4</v>
      </c>
      <c r="F97" s="43">
        <f aca="true" t="shared" si="9" ref="F97:F103">G96</f>
        <v>39171</v>
      </c>
      <c r="G97" s="45">
        <f t="shared" si="8"/>
        <v>39175</v>
      </c>
      <c r="H97" s="82">
        <v>1</v>
      </c>
      <c r="S97" s="116">
        <v>28</v>
      </c>
      <c r="T97" s="104">
        <v>2.5</v>
      </c>
      <c r="U97" s="104">
        <f t="shared" si="6"/>
        <v>80</v>
      </c>
    </row>
    <row r="98" spans="1:21" ht="12.75">
      <c r="A98" s="46" t="s">
        <v>172</v>
      </c>
      <c r="C98" s="41" t="s">
        <v>79</v>
      </c>
      <c r="D98" s="94">
        <v>8</v>
      </c>
      <c r="E98" s="42">
        <v>5</v>
      </c>
      <c r="F98" s="43">
        <f t="shared" si="9"/>
        <v>39175</v>
      </c>
      <c r="G98" s="43">
        <f t="shared" si="8"/>
        <v>39180</v>
      </c>
      <c r="H98" s="82" t="s">
        <v>194</v>
      </c>
      <c r="S98" s="116">
        <v>80</v>
      </c>
      <c r="T98" s="104">
        <v>2.5</v>
      </c>
      <c r="U98" s="104">
        <f t="shared" si="6"/>
        <v>100</v>
      </c>
    </row>
    <row r="99" spans="1:21" ht="12.75">
      <c r="A99" s="46" t="s">
        <v>172</v>
      </c>
      <c r="C99" s="41" t="s">
        <v>80</v>
      </c>
      <c r="D99" s="94">
        <v>2</v>
      </c>
      <c r="E99" s="42">
        <v>2</v>
      </c>
      <c r="F99" s="43">
        <f t="shared" si="9"/>
        <v>39180</v>
      </c>
      <c r="G99" s="43">
        <f t="shared" si="8"/>
        <v>39182</v>
      </c>
      <c r="H99" s="82" t="s">
        <v>194</v>
      </c>
      <c r="S99" s="116">
        <v>23</v>
      </c>
      <c r="T99" s="104">
        <v>2.5</v>
      </c>
      <c r="U99" s="104">
        <f t="shared" si="6"/>
        <v>40</v>
      </c>
    </row>
    <row r="100" spans="1:21" ht="12.75">
      <c r="A100" s="46" t="s">
        <v>172</v>
      </c>
      <c r="C100" s="41" t="s">
        <v>77</v>
      </c>
      <c r="D100" s="94">
        <v>34</v>
      </c>
      <c r="E100" s="42">
        <v>15</v>
      </c>
      <c r="F100" s="43">
        <f t="shared" si="9"/>
        <v>39182</v>
      </c>
      <c r="G100" s="43">
        <f t="shared" si="8"/>
        <v>39197</v>
      </c>
      <c r="H100" s="82" t="s">
        <v>196</v>
      </c>
      <c r="S100" s="116">
        <v>384</v>
      </c>
      <c r="T100" s="104">
        <v>2.5</v>
      </c>
      <c r="U100" s="104">
        <f t="shared" si="6"/>
        <v>300</v>
      </c>
    </row>
    <row r="101" spans="1:21" ht="12.75">
      <c r="A101" s="46" t="s">
        <v>172</v>
      </c>
      <c r="C101" s="41" t="s">
        <v>174</v>
      </c>
      <c r="D101" s="94">
        <v>34</v>
      </c>
      <c r="E101" s="42">
        <v>10</v>
      </c>
      <c r="F101" s="43">
        <f t="shared" si="9"/>
        <v>39197</v>
      </c>
      <c r="G101" s="43">
        <f t="shared" si="8"/>
        <v>39207</v>
      </c>
      <c r="H101" s="82" t="s">
        <v>196</v>
      </c>
      <c r="I101" s="100">
        <v>2</v>
      </c>
      <c r="S101" s="116">
        <v>192</v>
      </c>
      <c r="T101" s="104">
        <v>2.5</v>
      </c>
      <c r="U101" s="104">
        <f t="shared" si="6"/>
        <v>200</v>
      </c>
    </row>
    <row r="102" spans="1:21" ht="12.75">
      <c r="A102" s="46" t="s">
        <v>172</v>
      </c>
      <c r="C102" s="41" t="s">
        <v>78</v>
      </c>
      <c r="D102" s="94">
        <v>7</v>
      </c>
      <c r="E102" s="42">
        <v>5</v>
      </c>
      <c r="F102" s="43">
        <f t="shared" si="9"/>
        <v>39207</v>
      </c>
      <c r="G102" s="43">
        <f t="shared" si="8"/>
        <v>39212</v>
      </c>
      <c r="H102" s="82" t="s">
        <v>199</v>
      </c>
      <c r="S102" s="116">
        <v>38</v>
      </c>
      <c r="T102" s="104">
        <v>2.5</v>
      </c>
      <c r="U102" s="104">
        <f t="shared" si="6"/>
        <v>100</v>
      </c>
    </row>
    <row r="103" spans="1:21" ht="12.75">
      <c r="A103" s="46" t="s">
        <v>172</v>
      </c>
      <c r="C103" s="41" t="s">
        <v>75</v>
      </c>
      <c r="D103" s="94">
        <v>12</v>
      </c>
      <c r="E103" s="42">
        <v>18</v>
      </c>
      <c r="F103" s="43">
        <f t="shared" si="9"/>
        <v>39212</v>
      </c>
      <c r="G103" s="43">
        <f t="shared" si="7"/>
        <v>39230</v>
      </c>
      <c r="H103" s="82" t="s">
        <v>199</v>
      </c>
      <c r="S103" s="116">
        <v>10</v>
      </c>
      <c r="T103" s="104">
        <v>2.5</v>
      </c>
      <c r="U103" s="104">
        <f t="shared" si="6"/>
        <v>360</v>
      </c>
    </row>
    <row r="104" spans="1:21" ht="12.75">
      <c r="A104" s="46" t="s">
        <v>172</v>
      </c>
      <c r="C104" s="41" t="s">
        <v>81</v>
      </c>
      <c r="D104" s="94">
        <v>4</v>
      </c>
      <c r="E104" s="42">
        <v>4</v>
      </c>
      <c r="F104" s="43">
        <f t="shared" si="4"/>
        <v>39230</v>
      </c>
      <c r="G104" s="43">
        <f t="shared" si="7"/>
        <v>39234</v>
      </c>
      <c r="H104" s="82" t="s">
        <v>199</v>
      </c>
      <c r="S104" s="116">
        <v>33.15</v>
      </c>
      <c r="T104" s="104">
        <v>2.5</v>
      </c>
      <c r="U104" s="104">
        <f t="shared" si="6"/>
        <v>80</v>
      </c>
    </row>
    <row r="105" spans="1:21" ht="12.75">
      <c r="A105" s="46" t="s">
        <v>172</v>
      </c>
      <c r="C105" s="41" t="s">
        <v>82</v>
      </c>
      <c r="D105" s="94">
        <v>2</v>
      </c>
      <c r="E105" s="42">
        <v>2</v>
      </c>
      <c r="F105" s="43">
        <f t="shared" si="4"/>
        <v>39234</v>
      </c>
      <c r="G105" s="43">
        <f t="shared" si="7"/>
        <v>39236</v>
      </c>
      <c r="H105" s="82" t="s">
        <v>199</v>
      </c>
      <c r="S105" s="116">
        <v>63</v>
      </c>
      <c r="T105" s="104">
        <v>2.5</v>
      </c>
      <c r="U105" s="104">
        <f t="shared" si="6"/>
        <v>40</v>
      </c>
    </row>
    <row r="106" spans="1:8" ht="12.75">
      <c r="A106" s="46" t="s">
        <v>173</v>
      </c>
      <c r="C106" s="41"/>
      <c r="D106" s="94"/>
      <c r="E106" s="42"/>
      <c r="F106" s="43"/>
      <c r="G106" s="43"/>
      <c r="H106" s="82"/>
    </row>
    <row r="107" spans="1:9" ht="12.75">
      <c r="A107" s="46"/>
      <c r="B107" s="62"/>
      <c r="C107" s="41" t="s">
        <v>221</v>
      </c>
      <c r="D107" s="94"/>
      <c r="E107" s="42"/>
      <c r="F107" s="43"/>
      <c r="G107" s="43"/>
      <c r="H107" s="82"/>
      <c r="I107" s="100">
        <v>2</v>
      </c>
    </row>
    <row r="108" spans="1:21" ht="12.75">
      <c r="A108" s="46" t="s">
        <v>173</v>
      </c>
      <c r="B108" s="61"/>
      <c r="C108" s="41" t="s">
        <v>70</v>
      </c>
      <c r="D108" s="94">
        <v>26</v>
      </c>
      <c r="E108" s="42">
        <v>12</v>
      </c>
      <c r="F108" s="43">
        <v>39181</v>
      </c>
      <c r="G108" s="43">
        <f aca="true" t="shared" si="10" ref="G108:G122">F108+E108</f>
        <v>39193</v>
      </c>
      <c r="H108" s="82">
        <v>1</v>
      </c>
      <c r="S108" s="116">
        <v>221</v>
      </c>
      <c r="T108" s="104">
        <v>2.5</v>
      </c>
      <c r="U108" s="104">
        <f aca="true" t="shared" si="11" ref="U108:U122">8*T108*E108</f>
        <v>240</v>
      </c>
    </row>
    <row r="109" spans="1:21" ht="12.75">
      <c r="A109" s="46" t="s">
        <v>173</v>
      </c>
      <c r="B109" s="61"/>
      <c r="C109" s="41" t="s">
        <v>71</v>
      </c>
      <c r="D109" s="94">
        <v>3</v>
      </c>
      <c r="E109" s="42">
        <v>7</v>
      </c>
      <c r="F109" s="43">
        <f t="shared" si="4"/>
        <v>39193</v>
      </c>
      <c r="G109" s="43">
        <f t="shared" si="10"/>
        <v>39200</v>
      </c>
      <c r="H109" s="82" t="s">
        <v>195</v>
      </c>
      <c r="S109" s="116">
        <v>29</v>
      </c>
      <c r="T109" s="104">
        <v>2.5</v>
      </c>
      <c r="U109" s="104">
        <f t="shared" si="11"/>
        <v>140</v>
      </c>
    </row>
    <row r="110" spans="1:21" ht="12.75">
      <c r="A110" s="46" t="s">
        <v>173</v>
      </c>
      <c r="B110" s="61"/>
      <c r="C110" s="41" t="s">
        <v>72</v>
      </c>
      <c r="D110" s="94">
        <v>0</v>
      </c>
      <c r="E110" s="42">
        <v>1</v>
      </c>
      <c r="F110" s="43">
        <f t="shared" si="4"/>
        <v>39200</v>
      </c>
      <c r="G110" s="43">
        <f t="shared" si="10"/>
        <v>39201</v>
      </c>
      <c r="H110" s="82" t="s">
        <v>195</v>
      </c>
      <c r="S110" s="116">
        <v>11</v>
      </c>
      <c r="T110" s="104">
        <v>2.5</v>
      </c>
      <c r="U110" s="104">
        <f t="shared" si="11"/>
        <v>20</v>
      </c>
    </row>
    <row r="111" spans="1:21" ht="12.75">
      <c r="A111" s="46" t="s">
        <v>173</v>
      </c>
      <c r="B111" s="61"/>
      <c r="C111" s="41" t="s">
        <v>73</v>
      </c>
      <c r="D111" s="94">
        <v>15</v>
      </c>
      <c r="E111" s="42">
        <v>3</v>
      </c>
      <c r="F111" s="43">
        <f t="shared" si="4"/>
        <v>39201</v>
      </c>
      <c r="G111" s="43">
        <f t="shared" si="10"/>
        <v>39204</v>
      </c>
      <c r="H111" s="82" t="s">
        <v>195</v>
      </c>
      <c r="I111" s="100">
        <v>2</v>
      </c>
      <c r="S111" s="116">
        <v>86</v>
      </c>
      <c r="T111" s="104">
        <v>2.5</v>
      </c>
      <c r="U111" s="104">
        <f t="shared" si="11"/>
        <v>60</v>
      </c>
    </row>
    <row r="112" spans="1:21" ht="12.75">
      <c r="A112" s="46" t="s">
        <v>173</v>
      </c>
      <c r="B112" s="61"/>
      <c r="C112" s="41" t="s">
        <v>74</v>
      </c>
      <c r="D112" s="94">
        <v>28</v>
      </c>
      <c r="E112" s="42">
        <v>14</v>
      </c>
      <c r="F112" s="43">
        <f t="shared" si="4"/>
        <v>39204</v>
      </c>
      <c r="G112" s="43">
        <f t="shared" si="10"/>
        <v>39218</v>
      </c>
      <c r="H112" s="82" t="s">
        <v>196</v>
      </c>
      <c r="S112" s="116">
        <v>420</v>
      </c>
      <c r="T112" s="104">
        <v>2.5</v>
      </c>
      <c r="U112" s="104">
        <f t="shared" si="11"/>
        <v>280</v>
      </c>
    </row>
    <row r="113" spans="1:21" ht="12.75">
      <c r="A113" s="46" t="s">
        <v>173</v>
      </c>
      <c r="B113" s="61"/>
      <c r="C113" s="41" t="s">
        <v>76</v>
      </c>
      <c r="D113" s="94">
        <v>26</v>
      </c>
      <c r="E113" s="42">
        <v>3</v>
      </c>
      <c r="F113" s="43">
        <f t="shared" si="4"/>
        <v>39218</v>
      </c>
      <c r="G113" s="43">
        <f aca="true" t="shared" si="12" ref="G113:G119">F113+E113</f>
        <v>39221</v>
      </c>
      <c r="H113" s="82" t="s">
        <v>196</v>
      </c>
      <c r="S113" s="116">
        <v>266</v>
      </c>
      <c r="T113" s="104">
        <v>2.5</v>
      </c>
      <c r="U113" s="104">
        <f t="shared" si="11"/>
        <v>60</v>
      </c>
    </row>
    <row r="114" spans="1:21" ht="12.75">
      <c r="A114" s="46" t="s">
        <v>173</v>
      </c>
      <c r="B114" s="61"/>
      <c r="C114" s="41" t="s">
        <v>170</v>
      </c>
      <c r="D114" s="94"/>
      <c r="E114" s="42">
        <v>4</v>
      </c>
      <c r="F114" s="43">
        <f t="shared" si="4"/>
        <v>39221</v>
      </c>
      <c r="G114" s="43">
        <f t="shared" si="12"/>
        <v>39225</v>
      </c>
      <c r="H114" s="82" t="s">
        <v>196</v>
      </c>
      <c r="S114" s="116">
        <v>28</v>
      </c>
      <c r="T114" s="104">
        <v>2.5</v>
      </c>
      <c r="U114" s="104">
        <f t="shared" si="11"/>
        <v>80</v>
      </c>
    </row>
    <row r="115" spans="1:21" ht="12.75">
      <c r="A115" s="46" t="s">
        <v>173</v>
      </c>
      <c r="B115" s="61"/>
      <c r="C115" s="41" t="s">
        <v>79</v>
      </c>
      <c r="D115" s="94">
        <v>8</v>
      </c>
      <c r="E115" s="42">
        <v>5</v>
      </c>
      <c r="F115" s="43">
        <f t="shared" si="4"/>
        <v>39225</v>
      </c>
      <c r="G115" s="43">
        <f t="shared" si="12"/>
        <v>39230</v>
      </c>
      <c r="H115" s="82" t="s">
        <v>200</v>
      </c>
      <c r="S115" s="116">
        <v>50</v>
      </c>
      <c r="T115" s="104">
        <v>2.5</v>
      </c>
      <c r="U115" s="104">
        <f t="shared" si="11"/>
        <v>100</v>
      </c>
    </row>
    <row r="116" spans="1:21" ht="12.75">
      <c r="A116" s="46" t="s">
        <v>173</v>
      </c>
      <c r="B116" s="61"/>
      <c r="C116" s="41" t="s">
        <v>80</v>
      </c>
      <c r="D116" s="94">
        <v>2</v>
      </c>
      <c r="E116" s="42">
        <v>2</v>
      </c>
      <c r="F116" s="43">
        <f t="shared" si="4"/>
        <v>39230</v>
      </c>
      <c r="G116" s="43">
        <f t="shared" si="12"/>
        <v>39232</v>
      </c>
      <c r="H116" s="82" t="s">
        <v>201</v>
      </c>
      <c r="S116" s="116">
        <v>22</v>
      </c>
      <c r="T116" s="104">
        <v>2.5</v>
      </c>
      <c r="U116" s="104">
        <f t="shared" si="11"/>
        <v>40</v>
      </c>
    </row>
    <row r="117" spans="1:21" ht="12.75">
      <c r="A117" s="46" t="s">
        <v>173</v>
      </c>
      <c r="B117" s="61"/>
      <c r="C117" s="41" t="s">
        <v>77</v>
      </c>
      <c r="D117" s="94">
        <v>29</v>
      </c>
      <c r="E117" s="42">
        <v>15</v>
      </c>
      <c r="F117" s="43">
        <f t="shared" si="4"/>
        <v>39232</v>
      </c>
      <c r="G117" s="43">
        <f t="shared" si="12"/>
        <v>39247</v>
      </c>
      <c r="H117" s="82" t="s">
        <v>201</v>
      </c>
      <c r="S117" s="116">
        <v>352</v>
      </c>
      <c r="T117" s="104">
        <v>2.5</v>
      </c>
      <c r="U117" s="104">
        <f t="shared" si="11"/>
        <v>300</v>
      </c>
    </row>
    <row r="118" spans="1:21" ht="12.75">
      <c r="A118" s="46" t="s">
        <v>173</v>
      </c>
      <c r="C118" s="41" t="s">
        <v>174</v>
      </c>
      <c r="D118" s="94">
        <v>34</v>
      </c>
      <c r="E118" s="42">
        <v>10</v>
      </c>
      <c r="F118" s="43">
        <f t="shared" si="4"/>
        <v>39247</v>
      </c>
      <c r="G118" s="43">
        <f t="shared" si="12"/>
        <v>39257</v>
      </c>
      <c r="H118" s="82" t="s">
        <v>201</v>
      </c>
      <c r="I118" s="100">
        <v>2</v>
      </c>
      <c r="S118" s="116">
        <v>192</v>
      </c>
      <c r="T118" s="104">
        <v>2.5</v>
      </c>
      <c r="U118" s="104">
        <f t="shared" si="11"/>
        <v>200</v>
      </c>
    </row>
    <row r="119" spans="1:21" ht="12.75">
      <c r="A119" s="46" t="s">
        <v>173</v>
      </c>
      <c r="B119" s="61"/>
      <c r="C119" s="41" t="s">
        <v>78</v>
      </c>
      <c r="D119" s="94">
        <v>4</v>
      </c>
      <c r="E119" s="42">
        <v>5</v>
      </c>
      <c r="F119" s="43">
        <f t="shared" si="4"/>
        <v>39257</v>
      </c>
      <c r="G119" s="43">
        <f t="shared" si="12"/>
        <v>39262</v>
      </c>
      <c r="H119" s="82" t="s">
        <v>201</v>
      </c>
      <c r="S119" s="116">
        <v>36</v>
      </c>
      <c r="T119" s="104">
        <v>2.5</v>
      </c>
      <c r="U119" s="104">
        <f t="shared" si="11"/>
        <v>100</v>
      </c>
    </row>
    <row r="120" spans="1:21" ht="12.75">
      <c r="A120" s="46" t="s">
        <v>173</v>
      </c>
      <c r="B120" s="61"/>
      <c r="C120" s="41" t="s">
        <v>75</v>
      </c>
      <c r="D120" s="94">
        <v>2</v>
      </c>
      <c r="E120" s="42">
        <v>18</v>
      </c>
      <c r="F120" s="43">
        <f t="shared" si="4"/>
        <v>39262</v>
      </c>
      <c r="G120" s="43">
        <f t="shared" si="10"/>
        <v>39280</v>
      </c>
      <c r="H120" s="82" t="s">
        <v>201</v>
      </c>
      <c r="S120" s="116">
        <v>10</v>
      </c>
      <c r="T120" s="104">
        <v>2.5</v>
      </c>
      <c r="U120" s="104">
        <f t="shared" si="11"/>
        <v>360</v>
      </c>
    </row>
    <row r="121" spans="1:21" ht="12.75">
      <c r="A121" s="46" t="s">
        <v>173</v>
      </c>
      <c r="B121" s="61"/>
      <c r="C121" s="41" t="s">
        <v>81</v>
      </c>
      <c r="D121" s="94">
        <v>2</v>
      </c>
      <c r="E121" s="42">
        <v>4</v>
      </c>
      <c r="F121" s="43">
        <f t="shared" si="4"/>
        <v>39280</v>
      </c>
      <c r="G121" s="43">
        <f t="shared" si="10"/>
        <v>39284</v>
      </c>
      <c r="H121" s="82" t="s">
        <v>201</v>
      </c>
      <c r="S121" s="116">
        <v>33.15</v>
      </c>
      <c r="T121" s="104">
        <v>2.5</v>
      </c>
      <c r="U121" s="104">
        <f t="shared" si="11"/>
        <v>80</v>
      </c>
    </row>
    <row r="122" spans="1:21" ht="12.75">
      <c r="A122" s="46" t="s">
        <v>173</v>
      </c>
      <c r="B122" s="67"/>
      <c r="C122" s="41" t="s">
        <v>82</v>
      </c>
      <c r="D122" s="94">
        <v>2</v>
      </c>
      <c r="E122" s="42">
        <v>2</v>
      </c>
      <c r="F122" s="43">
        <f t="shared" si="4"/>
        <v>39284</v>
      </c>
      <c r="G122" s="43">
        <f t="shared" si="10"/>
        <v>39286</v>
      </c>
      <c r="H122" s="82" t="s">
        <v>201</v>
      </c>
      <c r="S122" s="116">
        <v>43</v>
      </c>
      <c r="T122" s="104">
        <v>2.5</v>
      </c>
      <c r="U122" s="104">
        <f t="shared" si="11"/>
        <v>40</v>
      </c>
    </row>
    <row r="123" spans="1:8" ht="12.75">
      <c r="A123" s="61"/>
      <c r="B123" s="46" t="s">
        <v>83</v>
      </c>
      <c r="C123" s="41"/>
      <c r="D123" s="94"/>
      <c r="E123" s="42"/>
      <c r="F123" s="43"/>
      <c r="G123" s="43"/>
      <c r="H123" s="82"/>
    </row>
    <row r="124" spans="1:21" ht="12.75">
      <c r="A124" s="61"/>
      <c r="B124" s="46"/>
      <c r="C124" s="41" t="s">
        <v>84</v>
      </c>
      <c r="D124" s="94">
        <v>48</v>
      </c>
      <c r="E124" s="42">
        <v>48</v>
      </c>
      <c r="F124" s="43">
        <v>39457</v>
      </c>
      <c r="G124" s="43">
        <f>F124+E124</f>
        <v>39505</v>
      </c>
      <c r="H124" s="82"/>
      <c r="S124" s="116">
        <v>288</v>
      </c>
      <c r="T124" s="104">
        <v>2.5</v>
      </c>
      <c r="U124" s="104">
        <f>8*T124*E124</f>
        <v>960</v>
      </c>
    </row>
    <row r="125" spans="1:8" ht="12.75">
      <c r="A125" s="62"/>
      <c r="B125" s="59" t="s">
        <v>163</v>
      </c>
      <c r="C125" s="52"/>
      <c r="D125" s="96"/>
      <c r="E125" s="53"/>
      <c r="F125" s="54"/>
      <c r="G125" s="54"/>
      <c r="H125" s="82"/>
    </row>
    <row r="126" spans="2:32" ht="12.75">
      <c r="B126" s="61"/>
      <c r="C126" s="49" t="s">
        <v>154</v>
      </c>
      <c r="D126" s="94">
        <v>46</v>
      </c>
      <c r="E126" s="41">
        <v>2</v>
      </c>
      <c r="F126" s="50">
        <v>39181</v>
      </c>
      <c r="G126" s="43">
        <f aca="true" t="shared" si="13" ref="G126:G134">F126+E126</f>
        <v>39183</v>
      </c>
      <c r="H126" s="82"/>
      <c r="I126" s="100">
        <v>3</v>
      </c>
      <c r="J126" s="51"/>
      <c r="K126" s="49"/>
      <c r="L126" s="49"/>
      <c r="M126" s="49"/>
      <c r="N126" s="49"/>
      <c r="O126" s="49"/>
      <c r="P126" s="49"/>
      <c r="Q126" s="49"/>
      <c r="R126" s="49"/>
      <c r="S126" s="117"/>
      <c r="T126" s="104">
        <v>2.5</v>
      </c>
      <c r="U126" s="104">
        <f aca="true" t="shared" si="14" ref="U126:U139">8*T126*E126</f>
        <v>40</v>
      </c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2:32" ht="12.75">
      <c r="B127" s="61"/>
      <c r="C127" s="49" t="s">
        <v>155</v>
      </c>
      <c r="D127" s="94">
        <v>67</v>
      </c>
      <c r="E127" s="41">
        <v>12</v>
      </c>
      <c r="F127" s="50">
        <v>39181</v>
      </c>
      <c r="G127" s="43">
        <f t="shared" si="13"/>
        <v>39193</v>
      </c>
      <c r="H127" s="82"/>
      <c r="I127" s="100">
        <v>2</v>
      </c>
      <c r="J127" s="51"/>
      <c r="K127" s="49"/>
      <c r="L127" s="49"/>
      <c r="M127" s="49"/>
      <c r="N127" s="49"/>
      <c r="O127" s="49"/>
      <c r="P127" s="49"/>
      <c r="Q127" s="49"/>
      <c r="R127" s="49"/>
      <c r="S127" s="117"/>
      <c r="T127" s="104">
        <v>2.5</v>
      </c>
      <c r="U127" s="104">
        <f t="shared" si="14"/>
        <v>240</v>
      </c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  <row r="128" spans="1:32" s="131" customFormat="1" ht="12.75">
      <c r="A128" s="120"/>
      <c r="B128" s="121"/>
      <c r="C128" s="122" t="s">
        <v>156</v>
      </c>
      <c r="D128" s="123">
        <v>36</v>
      </c>
      <c r="E128" s="124">
        <v>36</v>
      </c>
      <c r="F128" s="125">
        <v>39170</v>
      </c>
      <c r="G128" s="126">
        <f t="shared" si="13"/>
        <v>39206</v>
      </c>
      <c r="H128" s="127"/>
      <c r="I128" s="127"/>
      <c r="J128" s="128"/>
      <c r="K128" s="122"/>
      <c r="L128" s="122"/>
      <c r="M128" s="122"/>
      <c r="N128" s="122"/>
      <c r="O128" s="122"/>
      <c r="P128" s="122"/>
      <c r="Q128" s="122"/>
      <c r="R128" s="122"/>
      <c r="S128" s="129"/>
      <c r="T128" s="130">
        <v>0</v>
      </c>
      <c r="U128" s="130">
        <f t="shared" si="14"/>
        <v>0</v>
      </c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</row>
    <row r="129" spans="2:32" ht="12.75">
      <c r="B129" s="61"/>
      <c r="C129" s="49" t="s">
        <v>175</v>
      </c>
      <c r="D129" s="94">
        <v>90</v>
      </c>
      <c r="E129" s="41">
        <v>7</v>
      </c>
      <c r="F129" s="50">
        <v>39175</v>
      </c>
      <c r="G129" s="43">
        <f t="shared" si="13"/>
        <v>39182</v>
      </c>
      <c r="H129" s="82"/>
      <c r="I129" s="100">
        <v>2</v>
      </c>
      <c r="J129" s="51"/>
      <c r="K129" s="49"/>
      <c r="L129" s="49"/>
      <c r="M129" s="49"/>
      <c r="N129" s="49"/>
      <c r="O129" s="49"/>
      <c r="P129" s="49"/>
      <c r="Q129" s="49"/>
      <c r="R129" s="49"/>
      <c r="S129" s="117"/>
      <c r="T129" s="104">
        <v>2.5</v>
      </c>
      <c r="U129" s="104">
        <f t="shared" si="14"/>
        <v>140</v>
      </c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</row>
    <row r="130" spans="2:32" ht="12.75">
      <c r="B130" s="61"/>
      <c r="C130" s="49" t="s">
        <v>157</v>
      </c>
      <c r="D130" s="94">
        <v>6</v>
      </c>
      <c r="E130" s="41">
        <v>6</v>
      </c>
      <c r="F130" s="50">
        <v>39182</v>
      </c>
      <c r="G130" s="43">
        <f t="shared" si="13"/>
        <v>39188</v>
      </c>
      <c r="H130" s="82"/>
      <c r="I130" s="100">
        <v>40</v>
      </c>
      <c r="J130" s="51"/>
      <c r="K130" s="49"/>
      <c r="L130" s="49"/>
      <c r="M130" s="49"/>
      <c r="N130" s="49"/>
      <c r="O130" s="49"/>
      <c r="P130" s="49"/>
      <c r="Q130" s="49"/>
      <c r="R130" s="49"/>
      <c r="S130" s="117"/>
      <c r="T130" s="104">
        <v>2.5</v>
      </c>
      <c r="U130" s="104">
        <f t="shared" si="14"/>
        <v>120</v>
      </c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</row>
    <row r="131" spans="2:32" ht="12.75">
      <c r="B131" s="61"/>
      <c r="C131" s="49" t="s">
        <v>158</v>
      </c>
      <c r="D131" s="94">
        <v>56</v>
      </c>
      <c r="E131" s="41">
        <v>20</v>
      </c>
      <c r="F131" s="50">
        <v>39171</v>
      </c>
      <c r="G131" s="43">
        <f t="shared" si="13"/>
        <v>39191</v>
      </c>
      <c r="H131" s="82"/>
      <c r="I131" s="100">
        <v>8</v>
      </c>
      <c r="J131" s="51"/>
      <c r="K131" s="49"/>
      <c r="L131" s="49"/>
      <c r="M131" s="49"/>
      <c r="N131" s="49"/>
      <c r="O131" s="49"/>
      <c r="P131" s="49"/>
      <c r="Q131" s="49"/>
      <c r="R131" s="49"/>
      <c r="S131" s="117"/>
      <c r="T131" s="104">
        <v>2.5</v>
      </c>
      <c r="U131" s="104">
        <f t="shared" si="14"/>
        <v>400</v>
      </c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</row>
    <row r="132" spans="2:32" ht="12.75">
      <c r="B132" s="61"/>
      <c r="C132" s="49" t="s">
        <v>159</v>
      </c>
      <c r="D132" s="94">
        <v>4</v>
      </c>
      <c r="E132" s="41">
        <v>4</v>
      </c>
      <c r="F132" s="50">
        <v>39174</v>
      </c>
      <c r="G132" s="43">
        <f t="shared" si="13"/>
        <v>39178</v>
      </c>
      <c r="H132" s="82"/>
      <c r="I132" s="82"/>
      <c r="J132" s="51"/>
      <c r="K132" s="49"/>
      <c r="L132" s="49"/>
      <c r="M132" s="49"/>
      <c r="N132" s="49"/>
      <c r="O132" s="49"/>
      <c r="P132" s="49"/>
      <c r="Q132" s="49"/>
      <c r="R132" s="49"/>
      <c r="S132" s="117"/>
      <c r="T132" s="104">
        <v>2.5</v>
      </c>
      <c r="U132" s="104">
        <f t="shared" si="14"/>
        <v>80</v>
      </c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</row>
    <row r="133" spans="2:32" ht="12.75">
      <c r="B133" s="61"/>
      <c r="C133" s="49" t="s">
        <v>160</v>
      </c>
      <c r="D133" s="94">
        <v>11</v>
      </c>
      <c r="E133" s="41">
        <v>11</v>
      </c>
      <c r="F133" s="50">
        <v>39181</v>
      </c>
      <c r="G133" s="43">
        <f t="shared" si="13"/>
        <v>39192</v>
      </c>
      <c r="H133" s="82"/>
      <c r="I133" s="100">
        <v>2</v>
      </c>
      <c r="J133" s="51"/>
      <c r="K133" s="49"/>
      <c r="L133" s="49"/>
      <c r="M133" s="49"/>
      <c r="N133" s="49"/>
      <c r="O133" s="49"/>
      <c r="P133" s="49"/>
      <c r="Q133" s="49"/>
      <c r="R133" s="49"/>
      <c r="S133" s="117"/>
      <c r="T133" s="104">
        <v>2.5</v>
      </c>
      <c r="U133" s="104">
        <f t="shared" si="14"/>
        <v>220</v>
      </c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2:32" ht="12.75">
      <c r="B134" s="61"/>
      <c r="C134" s="49" t="s">
        <v>161</v>
      </c>
      <c r="D134" s="94">
        <v>42</v>
      </c>
      <c r="E134" s="41">
        <v>15</v>
      </c>
      <c r="F134" s="50">
        <v>39171</v>
      </c>
      <c r="G134" s="43">
        <f t="shared" si="13"/>
        <v>39186</v>
      </c>
      <c r="H134" s="82"/>
      <c r="I134" s="100">
        <v>15</v>
      </c>
      <c r="J134" s="51"/>
      <c r="K134" s="49"/>
      <c r="L134" s="49"/>
      <c r="M134" s="49"/>
      <c r="N134" s="49"/>
      <c r="O134" s="49"/>
      <c r="P134" s="49"/>
      <c r="Q134" s="49"/>
      <c r="R134" s="49"/>
      <c r="S134" s="117"/>
      <c r="T134" s="104">
        <v>2.5</v>
      </c>
      <c r="U134" s="104">
        <f t="shared" si="14"/>
        <v>300</v>
      </c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</row>
    <row r="135" spans="2:32" ht="12.75">
      <c r="B135" s="61"/>
      <c r="C135" s="49" t="s">
        <v>162</v>
      </c>
      <c r="D135" s="97"/>
      <c r="E135" s="49"/>
      <c r="F135" s="50"/>
      <c r="G135" s="71">
        <v>39245</v>
      </c>
      <c r="H135" s="83"/>
      <c r="I135" s="82"/>
      <c r="J135" s="51"/>
      <c r="K135" s="49"/>
      <c r="L135" s="49"/>
      <c r="M135" s="49"/>
      <c r="N135" s="49"/>
      <c r="O135" s="49"/>
      <c r="P135" s="49"/>
      <c r="Q135" s="49"/>
      <c r="R135" s="49"/>
      <c r="S135" s="117"/>
      <c r="T135" s="104">
        <v>2.5</v>
      </c>
      <c r="U135" s="104">
        <f t="shared" si="14"/>
        <v>0</v>
      </c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</row>
    <row r="136" spans="1:21" ht="12.75">
      <c r="A136" s="61"/>
      <c r="B136" s="61"/>
      <c r="C136" s="41" t="s">
        <v>55</v>
      </c>
      <c r="D136" s="94">
        <v>4</v>
      </c>
      <c r="E136" s="41">
        <v>4</v>
      </c>
      <c r="F136" s="43">
        <v>39104</v>
      </c>
      <c r="G136" s="43">
        <f>F136+E136</f>
        <v>39108</v>
      </c>
      <c r="H136" s="82"/>
      <c r="I136" s="100">
        <v>2</v>
      </c>
      <c r="S136" s="116">
        <v>20</v>
      </c>
      <c r="T136" s="104">
        <v>2.5</v>
      </c>
      <c r="U136" s="104">
        <f t="shared" si="14"/>
        <v>80</v>
      </c>
    </row>
    <row r="137" spans="1:21" ht="12.75">
      <c r="A137" s="61"/>
      <c r="B137" s="61"/>
      <c r="C137" s="41" t="s">
        <v>56</v>
      </c>
      <c r="D137" s="94">
        <v>3</v>
      </c>
      <c r="E137" s="41">
        <v>3</v>
      </c>
      <c r="F137" s="43">
        <v>39179</v>
      </c>
      <c r="G137" s="43">
        <f>F137+E137</f>
        <v>39182</v>
      </c>
      <c r="H137" s="82"/>
      <c r="I137" s="100">
        <v>2</v>
      </c>
      <c r="S137" s="116">
        <v>10</v>
      </c>
      <c r="T137" s="104">
        <v>2.5</v>
      </c>
      <c r="U137" s="104">
        <f t="shared" si="14"/>
        <v>60</v>
      </c>
    </row>
    <row r="138" spans="1:21" ht="12.75">
      <c r="A138" s="61"/>
      <c r="B138" s="61"/>
      <c r="C138" s="41" t="s">
        <v>57</v>
      </c>
      <c r="D138" s="94"/>
      <c r="E138" s="41">
        <v>6</v>
      </c>
      <c r="F138" s="43">
        <v>39190</v>
      </c>
      <c r="G138" s="43">
        <f>F138+E138</f>
        <v>39196</v>
      </c>
      <c r="H138" s="82"/>
      <c r="I138" s="100">
        <v>2</v>
      </c>
      <c r="S138" s="116">
        <v>6</v>
      </c>
      <c r="T138" s="104">
        <v>2.5</v>
      </c>
      <c r="U138" s="104">
        <f t="shared" si="14"/>
        <v>120</v>
      </c>
    </row>
    <row r="139" spans="1:21" ht="12.75">
      <c r="A139" s="61"/>
      <c r="B139" s="61"/>
      <c r="C139" s="41" t="s">
        <v>58</v>
      </c>
      <c r="D139" s="94"/>
      <c r="E139" s="41">
        <v>3</v>
      </c>
      <c r="F139" s="43">
        <v>39239</v>
      </c>
      <c r="G139" s="43">
        <f>F139+E139</f>
        <v>39242</v>
      </c>
      <c r="H139" s="82"/>
      <c r="I139" s="100">
        <v>2</v>
      </c>
      <c r="S139" s="116">
        <v>6</v>
      </c>
      <c r="T139" s="104">
        <v>2.5</v>
      </c>
      <c r="U139" s="104">
        <f t="shared" si="14"/>
        <v>60</v>
      </c>
    </row>
    <row r="140" spans="2:32" ht="12.75">
      <c r="B140" s="46" t="s">
        <v>86</v>
      </c>
      <c r="C140" s="49"/>
      <c r="D140" s="97"/>
      <c r="E140" s="49"/>
      <c r="F140" s="50"/>
      <c r="G140" s="71"/>
      <c r="H140" s="83"/>
      <c r="I140" s="49"/>
      <c r="J140" s="51"/>
      <c r="K140" s="49"/>
      <c r="L140" s="49"/>
      <c r="M140" s="49"/>
      <c r="N140" s="49"/>
      <c r="O140" s="49"/>
      <c r="P140" s="49"/>
      <c r="Q140" s="49"/>
      <c r="R140" s="49"/>
      <c r="S140" s="117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</row>
    <row r="141" spans="1:9" ht="12.75">
      <c r="A141" s="46"/>
      <c r="B141" s="62"/>
      <c r="C141" s="41" t="s">
        <v>221</v>
      </c>
      <c r="D141" s="94"/>
      <c r="E141" s="42"/>
      <c r="F141" s="43"/>
      <c r="G141" s="43"/>
      <c r="H141" s="82"/>
      <c r="I141" s="100">
        <v>5</v>
      </c>
    </row>
    <row r="142" spans="1:21" ht="12.75">
      <c r="A142" s="61"/>
      <c r="B142" s="61"/>
      <c r="C142" s="41" t="s">
        <v>89</v>
      </c>
      <c r="D142" s="94">
        <v>7</v>
      </c>
      <c r="E142" s="42">
        <v>7</v>
      </c>
      <c r="F142" s="43">
        <v>39176</v>
      </c>
      <c r="G142" s="43">
        <f>F142+E142</f>
        <v>39183</v>
      </c>
      <c r="H142" s="82"/>
      <c r="S142" s="116">
        <v>88</v>
      </c>
      <c r="T142" s="104">
        <v>2.5</v>
      </c>
      <c r="U142" s="104">
        <f aca="true" t="shared" si="15" ref="U142:U168">8*T142*E142</f>
        <v>140</v>
      </c>
    </row>
    <row r="143" spans="1:21" ht="12.75">
      <c r="A143" s="61"/>
      <c r="B143" s="61"/>
      <c r="C143" s="41" t="s">
        <v>204</v>
      </c>
      <c r="D143" s="94">
        <v>7</v>
      </c>
      <c r="E143" s="42">
        <v>7</v>
      </c>
      <c r="F143" s="43">
        <v>39202</v>
      </c>
      <c r="G143" s="43">
        <f>F143+E143</f>
        <v>39209</v>
      </c>
      <c r="H143" s="82"/>
      <c r="S143" s="116">
        <v>88</v>
      </c>
      <c r="T143" s="104">
        <v>2.5</v>
      </c>
      <c r="U143" s="104">
        <f t="shared" si="15"/>
        <v>140</v>
      </c>
    </row>
    <row r="144" spans="1:21" ht="12.75">
      <c r="A144" s="61"/>
      <c r="B144" s="132" t="s">
        <v>224</v>
      </c>
      <c r="C144" s="41" t="s">
        <v>202</v>
      </c>
      <c r="D144" s="94"/>
      <c r="E144" s="42">
        <v>1</v>
      </c>
      <c r="F144" s="43">
        <f>G143</f>
        <v>39209</v>
      </c>
      <c r="G144" s="43">
        <f aca="true" t="shared" si="16" ref="G144:G167">F144+E144</f>
        <v>39210</v>
      </c>
      <c r="H144" s="82"/>
      <c r="S144" s="116">
        <v>360</v>
      </c>
      <c r="T144" s="104">
        <v>2.5</v>
      </c>
      <c r="U144" s="133">
        <f t="shared" si="15"/>
        <v>20</v>
      </c>
    </row>
    <row r="145" spans="1:21" ht="12.75">
      <c r="A145" s="61"/>
      <c r="B145" s="132" t="s">
        <v>224</v>
      </c>
      <c r="C145" s="41" t="s">
        <v>191</v>
      </c>
      <c r="D145" s="94">
        <v>2</v>
      </c>
      <c r="E145" s="42">
        <v>4</v>
      </c>
      <c r="F145" s="43">
        <f aca="true" t="shared" si="17" ref="F145:F166">G144</f>
        <v>39210</v>
      </c>
      <c r="G145" s="43">
        <f t="shared" si="16"/>
        <v>39214</v>
      </c>
      <c r="H145" s="82"/>
      <c r="S145" s="116">
        <v>32</v>
      </c>
      <c r="T145" s="104">
        <v>2.5</v>
      </c>
      <c r="U145" s="133">
        <f t="shared" si="15"/>
        <v>80</v>
      </c>
    </row>
    <row r="146" spans="1:21" ht="12.75">
      <c r="A146" s="61"/>
      <c r="B146" s="132" t="s">
        <v>224</v>
      </c>
      <c r="C146" s="41" t="s">
        <v>183</v>
      </c>
      <c r="D146" s="94">
        <v>2</v>
      </c>
      <c r="E146" s="42">
        <v>2</v>
      </c>
      <c r="F146" s="43">
        <f t="shared" si="17"/>
        <v>39214</v>
      </c>
      <c r="G146" s="43">
        <f t="shared" si="16"/>
        <v>39216</v>
      </c>
      <c r="H146" s="82"/>
      <c r="S146" s="116">
        <v>32</v>
      </c>
      <c r="T146" s="104">
        <v>2.5</v>
      </c>
      <c r="U146" s="133">
        <f t="shared" si="15"/>
        <v>40</v>
      </c>
    </row>
    <row r="147" spans="1:21" ht="12.75">
      <c r="A147" s="61"/>
      <c r="B147" s="132" t="s">
        <v>224</v>
      </c>
      <c r="C147" s="41" t="s">
        <v>189</v>
      </c>
      <c r="D147" s="94">
        <v>2</v>
      </c>
      <c r="E147" s="42">
        <v>10</v>
      </c>
      <c r="F147" s="43">
        <f t="shared" si="17"/>
        <v>39216</v>
      </c>
      <c r="G147" s="43">
        <f t="shared" si="16"/>
        <v>39226</v>
      </c>
      <c r="H147" s="82"/>
      <c r="I147" s="100">
        <v>15</v>
      </c>
      <c r="S147" s="116">
        <v>32</v>
      </c>
      <c r="T147" s="104">
        <v>5</v>
      </c>
      <c r="U147" s="133">
        <f t="shared" si="15"/>
        <v>400</v>
      </c>
    </row>
    <row r="148" spans="1:21" ht="12.75">
      <c r="A148" s="61"/>
      <c r="B148" s="132" t="s">
        <v>224</v>
      </c>
      <c r="C148" s="41" t="s">
        <v>179</v>
      </c>
      <c r="D148" s="94">
        <v>2</v>
      </c>
      <c r="E148" s="42">
        <v>2</v>
      </c>
      <c r="F148" s="43">
        <f t="shared" si="17"/>
        <v>39226</v>
      </c>
      <c r="G148" s="43">
        <f t="shared" si="16"/>
        <v>39228</v>
      </c>
      <c r="H148" s="82"/>
      <c r="S148" s="116">
        <v>32</v>
      </c>
      <c r="T148" s="104">
        <v>5</v>
      </c>
      <c r="U148" s="133">
        <f t="shared" si="15"/>
        <v>80</v>
      </c>
    </row>
    <row r="149" spans="1:21" ht="12.75">
      <c r="A149" s="61"/>
      <c r="B149" s="132" t="s">
        <v>224</v>
      </c>
      <c r="C149" s="41" t="s">
        <v>181</v>
      </c>
      <c r="D149" s="94">
        <v>2</v>
      </c>
      <c r="E149" s="42">
        <v>5</v>
      </c>
      <c r="F149" s="43">
        <f t="shared" si="17"/>
        <v>39228</v>
      </c>
      <c r="G149" s="43">
        <f t="shared" si="16"/>
        <v>39233</v>
      </c>
      <c r="H149" s="82"/>
      <c r="S149" s="116">
        <v>32</v>
      </c>
      <c r="T149" s="104">
        <v>5</v>
      </c>
      <c r="U149" s="133">
        <f t="shared" si="15"/>
        <v>200</v>
      </c>
    </row>
    <row r="150" spans="1:21" ht="12.75">
      <c r="A150" s="61"/>
      <c r="B150" s="132" t="s">
        <v>224</v>
      </c>
      <c r="C150" s="41" t="s">
        <v>180</v>
      </c>
      <c r="D150" s="94">
        <v>2</v>
      </c>
      <c r="E150" s="42">
        <v>5</v>
      </c>
      <c r="F150" s="43">
        <f t="shared" si="17"/>
        <v>39233</v>
      </c>
      <c r="G150" s="43">
        <f t="shared" si="16"/>
        <v>39238</v>
      </c>
      <c r="H150" s="82"/>
      <c r="S150" s="116">
        <v>32</v>
      </c>
      <c r="T150" s="104">
        <v>5</v>
      </c>
      <c r="U150" s="133">
        <f t="shared" si="15"/>
        <v>200</v>
      </c>
    </row>
    <row r="151" spans="1:21" ht="12.75">
      <c r="A151" s="61"/>
      <c r="B151" s="132" t="s">
        <v>224</v>
      </c>
      <c r="C151" s="41" t="s">
        <v>182</v>
      </c>
      <c r="D151" s="94">
        <v>3</v>
      </c>
      <c r="E151" s="42">
        <v>3</v>
      </c>
      <c r="F151" s="43">
        <f t="shared" si="17"/>
        <v>39238</v>
      </c>
      <c r="G151" s="43">
        <f t="shared" si="16"/>
        <v>39241</v>
      </c>
      <c r="H151" s="82"/>
      <c r="I151" s="100">
        <v>25</v>
      </c>
      <c r="S151" s="116">
        <v>16</v>
      </c>
      <c r="T151" s="104">
        <v>5</v>
      </c>
      <c r="U151" s="133">
        <f t="shared" si="15"/>
        <v>120</v>
      </c>
    </row>
    <row r="152" spans="1:21" ht="12.75">
      <c r="A152" s="61"/>
      <c r="B152" s="132" t="s">
        <v>224</v>
      </c>
      <c r="C152" s="41" t="s">
        <v>184</v>
      </c>
      <c r="D152" s="94">
        <v>2</v>
      </c>
      <c r="E152" s="42">
        <v>2</v>
      </c>
      <c r="F152" s="43">
        <f t="shared" si="17"/>
        <v>39241</v>
      </c>
      <c r="G152" s="43">
        <f t="shared" si="16"/>
        <v>39243</v>
      </c>
      <c r="H152" s="82"/>
      <c r="S152" s="116">
        <v>32</v>
      </c>
      <c r="T152" s="104">
        <v>2.5</v>
      </c>
      <c r="U152" s="133">
        <f t="shared" si="15"/>
        <v>40</v>
      </c>
    </row>
    <row r="153" spans="1:21" ht="12.75">
      <c r="A153" s="61"/>
      <c r="B153" s="132" t="s">
        <v>224</v>
      </c>
      <c r="C153" s="41" t="s">
        <v>185</v>
      </c>
      <c r="D153" s="94">
        <v>1</v>
      </c>
      <c r="E153" s="42">
        <v>1</v>
      </c>
      <c r="F153" s="43">
        <f t="shared" si="17"/>
        <v>39243</v>
      </c>
      <c r="G153" s="43">
        <f t="shared" si="16"/>
        <v>39244</v>
      </c>
      <c r="H153" s="82"/>
      <c r="S153" s="116">
        <v>16</v>
      </c>
      <c r="T153" s="104">
        <v>2.5</v>
      </c>
      <c r="U153" s="133">
        <f t="shared" si="15"/>
        <v>20</v>
      </c>
    </row>
    <row r="154" spans="1:21" ht="12.75">
      <c r="A154" s="61"/>
      <c r="B154" s="132" t="s">
        <v>224</v>
      </c>
      <c r="C154" s="41" t="s">
        <v>190</v>
      </c>
      <c r="D154" s="94">
        <v>2</v>
      </c>
      <c r="E154" s="42">
        <v>4</v>
      </c>
      <c r="F154" s="43">
        <f t="shared" si="17"/>
        <v>39244</v>
      </c>
      <c r="G154" s="43">
        <f t="shared" si="16"/>
        <v>39248</v>
      </c>
      <c r="H154" s="82"/>
      <c r="S154" s="116">
        <v>32</v>
      </c>
      <c r="T154" s="104">
        <v>2.5</v>
      </c>
      <c r="U154" s="133">
        <f t="shared" si="15"/>
        <v>80</v>
      </c>
    </row>
    <row r="155" spans="1:21" ht="12.75">
      <c r="A155" s="61"/>
      <c r="B155" s="132" t="s">
        <v>224</v>
      </c>
      <c r="C155" s="41" t="s">
        <v>187</v>
      </c>
      <c r="D155" s="94">
        <v>2</v>
      </c>
      <c r="E155" s="42">
        <v>3</v>
      </c>
      <c r="F155" s="43">
        <f t="shared" si="17"/>
        <v>39248</v>
      </c>
      <c r="G155" s="43">
        <f t="shared" si="16"/>
        <v>39251</v>
      </c>
      <c r="H155" s="82"/>
      <c r="S155" s="116">
        <v>32</v>
      </c>
      <c r="T155" s="104">
        <v>2.5</v>
      </c>
      <c r="U155" s="133">
        <f t="shared" si="15"/>
        <v>60</v>
      </c>
    </row>
    <row r="156" spans="1:21" ht="12.75">
      <c r="A156" s="61"/>
      <c r="B156" s="132" t="s">
        <v>224</v>
      </c>
      <c r="C156" s="41" t="s">
        <v>188</v>
      </c>
      <c r="D156" s="94">
        <v>2</v>
      </c>
      <c r="E156" s="42">
        <v>3</v>
      </c>
      <c r="F156" s="43">
        <f t="shared" si="17"/>
        <v>39251</v>
      </c>
      <c r="G156" s="43">
        <f t="shared" si="16"/>
        <v>39254</v>
      </c>
      <c r="H156" s="82"/>
      <c r="S156" s="116">
        <v>32</v>
      </c>
      <c r="T156" s="104">
        <v>2.5</v>
      </c>
      <c r="U156" s="133">
        <f t="shared" si="15"/>
        <v>60</v>
      </c>
    </row>
    <row r="157" spans="1:21" ht="12.75">
      <c r="A157" s="61"/>
      <c r="B157" s="132" t="s">
        <v>224</v>
      </c>
      <c r="C157" s="41" t="s">
        <v>186</v>
      </c>
      <c r="D157" s="94">
        <v>3</v>
      </c>
      <c r="E157" s="42">
        <v>3</v>
      </c>
      <c r="F157" s="43">
        <f t="shared" si="17"/>
        <v>39254</v>
      </c>
      <c r="G157" s="43">
        <f t="shared" si="16"/>
        <v>39257</v>
      </c>
      <c r="H157" s="82"/>
      <c r="S157" s="116">
        <v>16</v>
      </c>
      <c r="T157" s="104">
        <v>2.5</v>
      </c>
      <c r="U157" s="133">
        <f t="shared" si="15"/>
        <v>60</v>
      </c>
    </row>
    <row r="158" spans="1:21" ht="12.75">
      <c r="A158" s="61"/>
      <c r="B158" s="132" t="s">
        <v>224</v>
      </c>
      <c r="C158" s="41" t="s">
        <v>184</v>
      </c>
      <c r="D158" s="94">
        <v>2</v>
      </c>
      <c r="E158" s="42">
        <v>2</v>
      </c>
      <c r="F158" s="43">
        <f t="shared" si="17"/>
        <v>39257</v>
      </c>
      <c r="G158" s="43">
        <f t="shared" si="16"/>
        <v>39259</v>
      </c>
      <c r="H158" s="82"/>
      <c r="S158" s="116">
        <v>32</v>
      </c>
      <c r="T158" s="104">
        <v>2.5</v>
      </c>
      <c r="U158" s="133">
        <f t="shared" si="15"/>
        <v>40</v>
      </c>
    </row>
    <row r="159" spans="1:21" ht="12.75">
      <c r="A159" s="61"/>
      <c r="B159" s="61"/>
      <c r="C159" s="41" t="s">
        <v>185</v>
      </c>
      <c r="D159" s="94">
        <v>3</v>
      </c>
      <c r="E159" s="42">
        <v>1</v>
      </c>
      <c r="F159" s="43">
        <f t="shared" si="17"/>
        <v>39259</v>
      </c>
      <c r="G159" s="43">
        <f t="shared" si="16"/>
        <v>39260</v>
      </c>
      <c r="H159" s="82"/>
      <c r="S159" s="116">
        <v>16</v>
      </c>
      <c r="T159" s="104">
        <v>2.5</v>
      </c>
      <c r="U159" s="104">
        <f t="shared" si="15"/>
        <v>20</v>
      </c>
    </row>
    <row r="160" spans="1:21" ht="12.75">
      <c r="A160" s="61"/>
      <c r="B160" s="61"/>
      <c r="C160" s="41" t="s">
        <v>87</v>
      </c>
      <c r="D160" s="94">
        <v>4</v>
      </c>
      <c r="E160" s="42">
        <v>50</v>
      </c>
      <c r="F160" s="43">
        <f t="shared" si="17"/>
        <v>39260</v>
      </c>
      <c r="G160" s="43">
        <f t="shared" si="16"/>
        <v>39310</v>
      </c>
      <c r="H160" s="82"/>
      <c r="S160" s="116">
        <v>32</v>
      </c>
      <c r="T160" s="104">
        <v>4</v>
      </c>
      <c r="U160" s="104">
        <f t="shared" si="15"/>
        <v>1600</v>
      </c>
    </row>
    <row r="161" spans="1:21" ht="12.75">
      <c r="A161" s="61"/>
      <c r="B161" s="61"/>
      <c r="C161" s="41" t="s">
        <v>203</v>
      </c>
      <c r="D161" s="94"/>
      <c r="E161" s="42">
        <v>3</v>
      </c>
      <c r="F161" s="43">
        <f t="shared" si="17"/>
        <v>39310</v>
      </c>
      <c r="G161" s="43">
        <f>F161+E161</f>
        <v>39313</v>
      </c>
      <c r="H161" s="82"/>
      <c r="S161" s="116">
        <v>360</v>
      </c>
      <c r="T161" s="104">
        <v>2.5</v>
      </c>
      <c r="U161" s="104">
        <f t="shared" si="15"/>
        <v>60</v>
      </c>
    </row>
    <row r="162" spans="1:21" ht="12.75">
      <c r="A162" s="61"/>
      <c r="B162" s="61"/>
      <c r="C162" s="41" t="s">
        <v>176</v>
      </c>
      <c r="D162" s="94">
        <v>1</v>
      </c>
      <c r="E162" s="42">
        <v>50</v>
      </c>
      <c r="F162" s="43">
        <f t="shared" si="17"/>
        <v>39313</v>
      </c>
      <c r="G162" s="43">
        <f t="shared" si="16"/>
        <v>39363</v>
      </c>
      <c r="H162" s="82"/>
      <c r="S162" s="116">
        <v>16</v>
      </c>
      <c r="T162" s="104">
        <v>4</v>
      </c>
      <c r="U162" s="104">
        <f t="shared" si="15"/>
        <v>1600</v>
      </c>
    </row>
    <row r="163" spans="1:21" ht="12.75">
      <c r="A163" s="61"/>
      <c r="B163" s="61"/>
      <c r="C163" s="41" t="s">
        <v>177</v>
      </c>
      <c r="D163" s="94">
        <v>3</v>
      </c>
      <c r="E163" s="42">
        <v>50</v>
      </c>
      <c r="F163" s="43">
        <f t="shared" si="17"/>
        <v>39363</v>
      </c>
      <c r="G163" s="43">
        <f t="shared" si="16"/>
        <v>39413</v>
      </c>
      <c r="H163" s="82"/>
      <c r="S163" s="116">
        <v>16</v>
      </c>
      <c r="T163" s="104">
        <v>4</v>
      </c>
      <c r="U163" s="104">
        <f t="shared" si="15"/>
        <v>1600</v>
      </c>
    </row>
    <row r="164" spans="1:21" ht="12.75">
      <c r="A164" s="61"/>
      <c r="B164" s="61"/>
      <c r="C164" s="41" t="s">
        <v>192</v>
      </c>
      <c r="D164" s="94">
        <v>36</v>
      </c>
      <c r="E164" s="42">
        <v>5</v>
      </c>
      <c r="F164" s="43">
        <f t="shared" si="17"/>
        <v>39413</v>
      </c>
      <c r="G164" s="43">
        <f t="shared" si="16"/>
        <v>39418</v>
      </c>
      <c r="H164" s="82"/>
      <c r="S164" s="116">
        <v>360</v>
      </c>
      <c r="T164" s="104">
        <v>2.5</v>
      </c>
      <c r="U164" s="104">
        <f t="shared" si="15"/>
        <v>100</v>
      </c>
    </row>
    <row r="165" spans="1:21" ht="12.75">
      <c r="A165" s="61"/>
      <c r="B165" s="61"/>
      <c r="C165" s="41" t="s">
        <v>178</v>
      </c>
      <c r="D165" s="94">
        <v>49</v>
      </c>
      <c r="E165" s="42">
        <v>50</v>
      </c>
      <c r="F165" s="43">
        <f t="shared" si="17"/>
        <v>39418</v>
      </c>
      <c r="G165" s="43">
        <f t="shared" si="16"/>
        <v>39468</v>
      </c>
      <c r="H165" s="82"/>
      <c r="S165" s="116">
        <v>720</v>
      </c>
      <c r="T165" s="104">
        <v>4</v>
      </c>
      <c r="U165" s="104">
        <f t="shared" si="15"/>
        <v>1600</v>
      </c>
    </row>
    <row r="166" spans="1:21" ht="12.75">
      <c r="A166" s="61"/>
      <c r="B166" s="61"/>
      <c r="C166" s="41" t="s">
        <v>90</v>
      </c>
      <c r="D166" s="94">
        <v>42</v>
      </c>
      <c r="E166" s="42">
        <v>50</v>
      </c>
      <c r="F166" s="43">
        <f t="shared" si="17"/>
        <v>39468</v>
      </c>
      <c r="G166" s="43">
        <f t="shared" si="16"/>
        <v>39518</v>
      </c>
      <c r="H166" s="82"/>
      <c r="S166" s="116">
        <v>480</v>
      </c>
      <c r="T166" s="104">
        <v>4</v>
      </c>
      <c r="U166" s="104">
        <f t="shared" si="15"/>
        <v>1600</v>
      </c>
    </row>
    <row r="167" spans="1:21" ht="12.75">
      <c r="A167" s="61"/>
      <c r="B167" s="61"/>
      <c r="C167" s="41" t="s">
        <v>91</v>
      </c>
      <c r="D167" s="94"/>
      <c r="E167" s="42">
        <v>50</v>
      </c>
      <c r="F167" s="43">
        <f>G166</f>
        <v>39518</v>
      </c>
      <c r="G167" s="43">
        <f t="shared" si="16"/>
        <v>39568</v>
      </c>
      <c r="H167" s="82"/>
      <c r="T167" s="104">
        <v>4</v>
      </c>
      <c r="U167" s="104">
        <f t="shared" si="15"/>
        <v>1600</v>
      </c>
    </row>
    <row r="168" spans="1:21" ht="12.75">
      <c r="A168" s="61"/>
      <c r="B168" s="61"/>
      <c r="C168" s="41" t="s">
        <v>205</v>
      </c>
      <c r="D168" s="94">
        <v>1</v>
      </c>
      <c r="E168" s="42">
        <v>5</v>
      </c>
      <c r="F168" s="43">
        <f>G167</f>
        <v>39568</v>
      </c>
      <c r="G168" s="43">
        <f>F168+E168</f>
        <v>39573</v>
      </c>
      <c r="H168" s="82"/>
      <c r="S168" s="116">
        <v>16</v>
      </c>
      <c r="T168" s="104">
        <v>2.5</v>
      </c>
      <c r="U168" s="104">
        <f t="shared" si="15"/>
        <v>100</v>
      </c>
    </row>
    <row r="169" spans="1:8" ht="12.75">
      <c r="A169" s="61"/>
      <c r="B169" s="46" t="s">
        <v>92</v>
      </c>
      <c r="C169" s="41"/>
      <c r="H169" s="82"/>
    </row>
    <row r="170" spans="1:21" ht="12.75">
      <c r="A170" s="61"/>
      <c r="C170" s="41" t="s">
        <v>93</v>
      </c>
      <c r="D170" s="94">
        <v>35</v>
      </c>
      <c r="E170" s="42">
        <v>50</v>
      </c>
      <c r="F170" s="43">
        <v>39325</v>
      </c>
      <c r="G170" s="43">
        <f>F170+E170</f>
        <v>39375</v>
      </c>
      <c r="H170" s="82"/>
      <c r="S170" s="116">
        <v>360</v>
      </c>
      <c r="T170" s="104">
        <v>4</v>
      </c>
      <c r="U170" s="104">
        <f>8*T170*E170</f>
        <v>1600</v>
      </c>
    </row>
    <row r="171" spans="1:21" ht="12.75">
      <c r="A171" s="61"/>
      <c r="B171" s="61"/>
      <c r="C171" s="41" t="s">
        <v>88</v>
      </c>
      <c r="D171" s="94">
        <v>36</v>
      </c>
      <c r="E171" s="42">
        <v>50</v>
      </c>
      <c r="F171" s="43">
        <v>39386</v>
      </c>
      <c r="G171" s="43">
        <f>F171+E171</f>
        <v>39436</v>
      </c>
      <c r="H171" s="82"/>
      <c r="S171" s="116">
        <v>360</v>
      </c>
      <c r="T171" s="104">
        <v>4</v>
      </c>
      <c r="U171" s="104">
        <f>8*T171*E171</f>
        <v>1600</v>
      </c>
    </row>
    <row r="172" spans="1:21" ht="12.75">
      <c r="A172" s="61"/>
      <c r="B172" s="61"/>
      <c r="C172" s="41" t="s">
        <v>94</v>
      </c>
      <c r="D172" s="94">
        <v>43</v>
      </c>
      <c r="E172" s="42">
        <v>50</v>
      </c>
      <c r="F172" s="43">
        <v>39434</v>
      </c>
      <c r="G172" s="43">
        <f>F172+E172</f>
        <v>39484</v>
      </c>
      <c r="H172" s="82"/>
      <c r="S172" s="116">
        <v>360</v>
      </c>
      <c r="T172" s="104">
        <v>4</v>
      </c>
      <c r="U172" s="104">
        <f>8*T172*E172</f>
        <v>1600</v>
      </c>
    </row>
    <row r="173" spans="1:8" ht="12.75">
      <c r="A173" s="61"/>
      <c r="B173" s="46" t="s">
        <v>95</v>
      </c>
      <c r="C173" s="41"/>
      <c r="D173" s="94"/>
      <c r="E173" s="42"/>
      <c r="F173" s="43"/>
      <c r="G173" s="43"/>
      <c r="H173" s="82"/>
    </row>
    <row r="174" spans="1:21" ht="12.75">
      <c r="A174" s="61"/>
      <c r="B174" s="61"/>
      <c r="C174" s="41" t="s">
        <v>96</v>
      </c>
      <c r="D174" s="94">
        <v>27</v>
      </c>
      <c r="E174" s="42">
        <v>50</v>
      </c>
      <c r="F174" s="43">
        <v>39288</v>
      </c>
      <c r="G174" s="43">
        <f aca="true" t="shared" si="18" ref="G174:G192">F174+E174</f>
        <v>39338</v>
      </c>
      <c r="H174" s="82"/>
      <c r="S174" s="116">
        <v>360</v>
      </c>
      <c r="T174" s="104">
        <v>4</v>
      </c>
      <c r="U174" s="104">
        <f>8*T174*E174</f>
        <v>1600</v>
      </c>
    </row>
    <row r="175" spans="1:21" ht="12.75">
      <c r="A175" s="61"/>
      <c r="B175" s="61"/>
      <c r="C175" s="41" t="s">
        <v>97</v>
      </c>
      <c r="D175" s="94"/>
      <c r="E175" s="42">
        <v>50</v>
      </c>
      <c r="F175" s="43">
        <f>G174</f>
        <v>39338</v>
      </c>
      <c r="G175" s="43">
        <f t="shared" si="18"/>
        <v>39388</v>
      </c>
      <c r="H175" s="82"/>
      <c r="T175" s="104">
        <v>4</v>
      </c>
      <c r="U175" s="104">
        <f>8*T175*E175</f>
        <v>1600</v>
      </c>
    </row>
    <row r="176" spans="1:19" ht="12.75">
      <c r="A176" s="61"/>
      <c r="B176" s="46" t="s">
        <v>98</v>
      </c>
      <c r="C176" s="41"/>
      <c r="D176" s="94"/>
      <c r="E176" s="42"/>
      <c r="F176" s="43"/>
      <c r="G176" s="43"/>
      <c r="H176" s="82"/>
      <c r="S176" s="116">
        <v>384</v>
      </c>
    </row>
    <row r="177" spans="1:9" ht="12.75">
      <c r="A177" s="46"/>
      <c r="B177" s="62"/>
      <c r="C177" s="41" t="s">
        <v>221</v>
      </c>
      <c r="D177" s="94"/>
      <c r="E177" s="42"/>
      <c r="F177" s="43"/>
      <c r="G177" s="43"/>
      <c r="H177" s="82"/>
      <c r="I177" s="100">
        <v>5</v>
      </c>
    </row>
    <row r="178" spans="1:21" ht="12.75">
      <c r="A178" s="61"/>
      <c r="B178" s="61"/>
      <c r="C178" s="41" t="s">
        <v>100</v>
      </c>
      <c r="D178" s="94">
        <v>2</v>
      </c>
      <c r="E178" s="42">
        <v>2</v>
      </c>
      <c r="F178" s="43">
        <f>G180</f>
        <v>39318</v>
      </c>
      <c r="G178" s="43">
        <f>F178+E178</f>
        <v>39320</v>
      </c>
      <c r="H178" s="82"/>
      <c r="S178" s="116">
        <v>32</v>
      </c>
      <c r="T178" s="104">
        <v>2.5</v>
      </c>
      <c r="U178" s="104">
        <f aca="true" t="shared" si="19" ref="U178:U209">8*T178*E178</f>
        <v>40</v>
      </c>
    </row>
    <row r="179" spans="1:21" ht="12.75">
      <c r="A179" s="61"/>
      <c r="B179" s="61"/>
      <c r="C179" s="41" t="s">
        <v>101</v>
      </c>
      <c r="D179" s="94">
        <v>2</v>
      </c>
      <c r="E179" s="42">
        <v>2</v>
      </c>
      <c r="F179" s="43">
        <f>G178</f>
        <v>39320</v>
      </c>
      <c r="G179" s="43">
        <f>F179+E179</f>
        <v>39322</v>
      </c>
      <c r="H179" s="82"/>
      <c r="I179" s="100">
        <v>10</v>
      </c>
      <c r="S179" s="116">
        <v>48</v>
      </c>
      <c r="T179" s="104">
        <v>2.5</v>
      </c>
      <c r="U179" s="104">
        <f t="shared" si="19"/>
        <v>40</v>
      </c>
    </row>
    <row r="180" spans="1:21" ht="12.75">
      <c r="A180" s="61"/>
      <c r="B180" s="61"/>
      <c r="C180" s="41" t="s">
        <v>99</v>
      </c>
      <c r="D180" s="94">
        <v>5</v>
      </c>
      <c r="E180" s="42">
        <v>15</v>
      </c>
      <c r="F180" s="43">
        <v>39303</v>
      </c>
      <c r="G180" s="43">
        <f t="shared" si="18"/>
        <v>39318</v>
      </c>
      <c r="H180" s="82"/>
      <c r="S180" s="116">
        <v>48</v>
      </c>
      <c r="T180" s="104">
        <v>2.5</v>
      </c>
      <c r="U180" s="104">
        <f t="shared" si="19"/>
        <v>300</v>
      </c>
    </row>
    <row r="181" spans="1:21" ht="12.75">
      <c r="A181" s="61"/>
      <c r="B181" s="61"/>
      <c r="C181" s="41" t="s">
        <v>102</v>
      </c>
      <c r="D181" s="94">
        <v>3</v>
      </c>
      <c r="E181" s="42">
        <v>3</v>
      </c>
      <c r="F181" s="43">
        <f>G179</f>
        <v>39322</v>
      </c>
      <c r="G181" s="43">
        <f t="shared" si="18"/>
        <v>39325</v>
      </c>
      <c r="H181" s="82"/>
      <c r="S181" s="116">
        <v>72</v>
      </c>
      <c r="T181" s="104">
        <v>2.5</v>
      </c>
      <c r="U181" s="104">
        <f t="shared" si="19"/>
        <v>60</v>
      </c>
    </row>
    <row r="182" spans="1:21" ht="12.75">
      <c r="A182" s="61"/>
      <c r="B182" s="61"/>
      <c r="C182" s="41" t="s">
        <v>103</v>
      </c>
      <c r="D182" s="94">
        <v>5</v>
      </c>
      <c r="E182" s="42">
        <v>2</v>
      </c>
      <c r="F182" s="43">
        <f aca="true" t="shared" si="20" ref="F182:F192">G181</f>
        <v>39325</v>
      </c>
      <c r="G182" s="43">
        <f t="shared" si="18"/>
        <v>39327</v>
      </c>
      <c r="H182" s="82"/>
      <c r="S182" s="116">
        <v>48</v>
      </c>
      <c r="T182" s="104">
        <v>2.5</v>
      </c>
      <c r="U182" s="104">
        <f t="shared" si="19"/>
        <v>40</v>
      </c>
    </row>
    <row r="183" spans="1:21" ht="12.75">
      <c r="A183" s="61"/>
      <c r="B183" s="61"/>
      <c r="C183" s="41" t="s">
        <v>104</v>
      </c>
      <c r="D183" s="94">
        <v>0</v>
      </c>
      <c r="E183" s="42">
        <v>4</v>
      </c>
      <c r="F183" s="43">
        <f t="shared" si="20"/>
        <v>39327</v>
      </c>
      <c r="G183" s="43">
        <f t="shared" si="18"/>
        <v>39331</v>
      </c>
      <c r="H183" s="82"/>
      <c r="I183" s="100">
        <v>8</v>
      </c>
      <c r="S183" s="116">
        <v>24</v>
      </c>
      <c r="T183" s="104">
        <v>2.5</v>
      </c>
      <c r="U183" s="104">
        <f t="shared" si="19"/>
        <v>80</v>
      </c>
    </row>
    <row r="184" spans="1:21" ht="12.75">
      <c r="A184" s="61"/>
      <c r="B184" s="61"/>
      <c r="C184" s="41" t="s">
        <v>105</v>
      </c>
      <c r="D184" s="94">
        <v>3</v>
      </c>
      <c r="E184" s="42">
        <v>3</v>
      </c>
      <c r="F184" s="43">
        <f t="shared" si="20"/>
        <v>39331</v>
      </c>
      <c r="G184" s="43">
        <f t="shared" si="18"/>
        <v>39334</v>
      </c>
      <c r="H184" s="82"/>
      <c r="S184" s="116">
        <v>48</v>
      </c>
      <c r="T184" s="104">
        <v>2.5</v>
      </c>
      <c r="U184" s="104">
        <f t="shared" si="19"/>
        <v>60</v>
      </c>
    </row>
    <row r="185" spans="1:21" ht="12.75">
      <c r="A185" s="61"/>
      <c r="B185" s="61"/>
      <c r="C185" s="41" t="s">
        <v>106</v>
      </c>
      <c r="D185" s="94">
        <v>1</v>
      </c>
      <c r="E185" s="42">
        <v>3</v>
      </c>
      <c r="F185" s="43">
        <f t="shared" si="20"/>
        <v>39334</v>
      </c>
      <c r="G185" s="43">
        <f t="shared" si="18"/>
        <v>39337</v>
      </c>
      <c r="H185" s="82"/>
      <c r="S185" s="116">
        <v>48</v>
      </c>
      <c r="T185" s="104">
        <v>2.5</v>
      </c>
      <c r="U185" s="104">
        <f t="shared" si="19"/>
        <v>60</v>
      </c>
    </row>
    <row r="186" spans="1:21" ht="12.75">
      <c r="A186" s="61"/>
      <c r="B186" s="61"/>
      <c r="C186" s="41" t="s">
        <v>107</v>
      </c>
      <c r="D186" s="94">
        <v>20</v>
      </c>
      <c r="E186" s="42">
        <v>5</v>
      </c>
      <c r="F186" s="43">
        <f t="shared" si="20"/>
        <v>39337</v>
      </c>
      <c r="G186" s="43">
        <f t="shared" si="18"/>
        <v>39342</v>
      </c>
      <c r="H186" s="82"/>
      <c r="S186" s="116">
        <v>240</v>
      </c>
      <c r="T186" s="104">
        <v>2.5</v>
      </c>
      <c r="U186" s="104">
        <f t="shared" si="19"/>
        <v>100</v>
      </c>
    </row>
    <row r="187" spans="1:21" ht="12.75">
      <c r="A187" s="61"/>
      <c r="B187" s="61"/>
      <c r="C187" s="41" t="s">
        <v>108</v>
      </c>
      <c r="D187" s="94">
        <v>13</v>
      </c>
      <c r="E187" s="42">
        <v>5</v>
      </c>
      <c r="F187" s="43">
        <f t="shared" si="20"/>
        <v>39342</v>
      </c>
      <c r="G187" s="43">
        <f t="shared" si="18"/>
        <v>39347</v>
      </c>
      <c r="H187" s="82"/>
      <c r="S187" s="116">
        <v>120</v>
      </c>
      <c r="T187" s="104">
        <v>2.5</v>
      </c>
      <c r="U187" s="104">
        <f t="shared" si="19"/>
        <v>100</v>
      </c>
    </row>
    <row r="188" spans="1:21" ht="12.75">
      <c r="A188" s="61"/>
      <c r="B188" s="61"/>
      <c r="C188" s="41" t="s">
        <v>109</v>
      </c>
      <c r="D188" s="94">
        <v>6</v>
      </c>
      <c r="E188" s="42">
        <v>6</v>
      </c>
      <c r="F188" s="43">
        <f t="shared" si="20"/>
        <v>39347</v>
      </c>
      <c r="G188" s="43">
        <f t="shared" si="18"/>
        <v>39353</v>
      </c>
      <c r="H188" s="82"/>
      <c r="S188" s="116">
        <v>72</v>
      </c>
      <c r="T188" s="104">
        <v>2.5</v>
      </c>
      <c r="U188" s="104">
        <f t="shared" si="19"/>
        <v>120</v>
      </c>
    </row>
    <row r="189" spans="1:21" ht="12.75">
      <c r="A189" s="61"/>
      <c r="B189" s="61"/>
      <c r="C189" s="41" t="s">
        <v>110</v>
      </c>
      <c r="D189" s="94">
        <v>6</v>
      </c>
      <c r="E189" s="42">
        <v>10</v>
      </c>
      <c r="F189" s="43">
        <f t="shared" si="20"/>
        <v>39353</v>
      </c>
      <c r="G189" s="43">
        <f t="shared" si="18"/>
        <v>39363</v>
      </c>
      <c r="H189" s="82"/>
      <c r="S189" s="116">
        <v>48</v>
      </c>
      <c r="T189" s="104">
        <v>2.5</v>
      </c>
      <c r="U189" s="104">
        <f t="shared" si="19"/>
        <v>200</v>
      </c>
    </row>
    <row r="190" spans="1:21" ht="12.75">
      <c r="A190" s="61"/>
      <c r="B190" s="61"/>
      <c r="C190" s="41" t="s">
        <v>111</v>
      </c>
      <c r="D190" s="94">
        <v>6</v>
      </c>
      <c r="E190" s="42">
        <v>35</v>
      </c>
      <c r="F190" s="43">
        <f t="shared" si="20"/>
        <v>39363</v>
      </c>
      <c r="G190" s="43">
        <f t="shared" si="18"/>
        <v>39398</v>
      </c>
      <c r="H190" s="82"/>
      <c r="S190" s="116">
        <v>72</v>
      </c>
      <c r="T190" s="104">
        <v>2.5</v>
      </c>
      <c r="U190" s="104">
        <f t="shared" si="19"/>
        <v>700</v>
      </c>
    </row>
    <row r="191" spans="1:21" ht="12.75">
      <c r="A191" s="61"/>
      <c r="B191" s="61"/>
      <c r="C191" s="41" t="s">
        <v>112</v>
      </c>
      <c r="D191" s="94">
        <v>1</v>
      </c>
      <c r="E191" s="42">
        <v>2</v>
      </c>
      <c r="F191" s="43">
        <f t="shared" si="20"/>
        <v>39398</v>
      </c>
      <c r="G191" s="43">
        <f t="shared" si="18"/>
        <v>39400</v>
      </c>
      <c r="H191" s="82"/>
      <c r="S191" s="116">
        <v>48</v>
      </c>
      <c r="T191" s="104">
        <v>2.5</v>
      </c>
      <c r="U191" s="104">
        <f t="shared" si="19"/>
        <v>40</v>
      </c>
    </row>
    <row r="192" spans="1:21" ht="12.75">
      <c r="A192" s="61"/>
      <c r="B192" s="61"/>
      <c r="C192" s="41" t="s">
        <v>113</v>
      </c>
      <c r="D192" s="94">
        <v>1</v>
      </c>
      <c r="E192" s="42">
        <v>1</v>
      </c>
      <c r="F192" s="43">
        <f t="shared" si="20"/>
        <v>39400</v>
      </c>
      <c r="G192" s="43">
        <f t="shared" si="18"/>
        <v>39401</v>
      </c>
      <c r="H192" s="82"/>
      <c r="S192" s="116">
        <v>80</v>
      </c>
      <c r="T192" s="104">
        <v>2.5</v>
      </c>
      <c r="U192" s="104">
        <f t="shared" si="19"/>
        <v>20</v>
      </c>
    </row>
    <row r="193" spans="1:21" ht="12.75">
      <c r="A193" s="61"/>
      <c r="B193" s="61"/>
      <c r="C193" s="41" t="s">
        <v>114</v>
      </c>
      <c r="D193" s="94">
        <v>23</v>
      </c>
      <c r="E193" s="42">
        <v>5</v>
      </c>
      <c r="F193" s="43">
        <v>39363</v>
      </c>
      <c r="G193" s="43">
        <f>F193+E193</f>
        <v>39368</v>
      </c>
      <c r="H193" s="82"/>
      <c r="S193" s="116">
        <v>360</v>
      </c>
      <c r="T193" s="104">
        <v>2.5</v>
      </c>
      <c r="U193" s="104">
        <f t="shared" si="19"/>
        <v>100</v>
      </c>
    </row>
    <row r="194" spans="1:21" ht="12.75">
      <c r="A194" s="61"/>
      <c r="B194" s="61"/>
      <c r="C194" s="41" t="s">
        <v>115</v>
      </c>
      <c r="D194" s="94">
        <v>5</v>
      </c>
      <c r="E194" s="42">
        <v>5</v>
      </c>
      <c r="F194" s="43">
        <f>G193</f>
        <v>39368</v>
      </c>
      <c r="G194" s="43">
        <f>F194+E194</f>
        <v>39373</v>
      </c>
      <c r="H194" s="82"/>
      <c r="S194" s="116">
        <v>48</v>
      </c>
      <c r="T194" s="104">
        <v>2.5</v>
      </c>
      <c r="U194" s="104">
        <f t="shared" si="19"/>
        <v>100</v>
      </c>
    </row>
    <row r="195" spans="1:21" ht="12.75">
      <c r="A195" s="61"/>
      <c r="B195" s="61"/>
      <c r="C195" s="41" t="s">
        <v>116</v>
      </c>
      <c r="D195" s="94">
        <v>2</v>
      </c>
      <c r="E195" s="42">
        <v>2</v>
      </c>
      <c r="F195" s="43">
        <f>G194</f>
        <v>39373</v>
      </c>
      <c r="G195" s="43">
        <f>F195+E195</f>
        <v>39375</v>
      </c>
      <c r="H195" s="82"/>
      <c r="S195" s="116">
        <v>32</v>
      </c>
      <c r="T195" s="104">
        <v>2.5</v>
      </c>
      <c r="U195" s="104">
        <f t="shared" si="19"/>
        <v>40</v>
      </c>
    </row>
    <row r="196" spans="1:21" ht="12.75">
      <c r="A196" s="61"/>
      <c r="B196" s="46" t="s">
        <v>117</v>
      </c>
      <c r="D196" s="94"/>
      <c r="E196" s="42"/>
      <c r="F196" s="43"/>
      <c r="G196" s="43"/>
      <c r="H196" s="82"/>
      <c r="T196" s="104">
        <v>2.5</v>
      </c>
      <c r="U196" s="104">
        <f t="shared" si="19"/>
        <v>0</v>
      </c>
    </row>
    <row r="197" spans="1:21" ht="12.75">
      <c r="A197" s="61"/>
      <c r="B197" s="61"/>
      <c r="C197" s="41" t="s">
        <v>118</v>
      </c>
      <c r="D197" s="94">
        <v>4</v>
      </c>
      <c r="E197" s="42">
        <v>15</v>
      </c>
      <c r="F197" s="43">
        <f>G195</f>
        <v>39375</v>
      </c>
      <c r="G197" s="43">
        <f aca="true" t="shared" si="21" ref="G197:G209">F197+E197</f>
        <v>39390</v>
      </c>
      <c r="H197" s="82"/>
      <c r="S197" s="116">
        <v>48</v>
      </c>
      <c r="T197" s="104">
        <v>2.5</v>
      </c>
      <c r="U197" s="104">
        <f t="shared" si="19"/>
        <v>300</v>
      </c>
    </row>
    <row r="198" spans="1:21" ht="12.75">
      <c r="A198" s="61"/>
      <c r="B198" s="61"/>
      <c r="C198" s="41" t="s">
        <v>119</v>
      </c>
      <c r="D198" s="94">
        <v>6</v>
      </c>
      <c r="E198" s="42">
        <v>3</v>
      </c>
      <c r="F198" s="43">
        <f aca="true" t="shared" si="22" ref="F198:F209">G197</f>
        <v>39390</v>
      </c>
      <c r="G198" s="43">
        <f t="shared" si="21"/>
        <v>39393</v>
      </c>
      <c r="H198" s="82"/>
      <c r="S198" s="116">
        <v>72</v>
      </c>
      <c r="T198" s="104">
        <v>2.5</v>
      </c>
      <c r="U198" s="104">
        <f t="shared" si="19"/>
        <v>60</v>
      </c>
    </row>
    <row r="199" spans="1:21" ht="12.75">
      <c r="A199" s="61"/>
      <c r="B199" s="61"/>
      <c r="C199" s="41" t="s">
        <v>103</v>
      </c>
      <c r="D199" s="94">
        <v>1</v>
      </c>
      <c r="E199" s="42">
        <v>2</v>
      </c>
      <c r="F199" s="43">
        <f t="shared" si="22"/>
        <v>39393</v>
      </c>
      <c r="G199" s="43">
        <f t="shared" si="21"/>
        <v>39395</v>
      </c>
      <c r="H199" s="82"/>
      <c r="S199" s="116">
        <v>48</v>
      </c>
      <c r="T199" s="104">
        <v>2.5</v>
      </c>
      <c r="U199" s="104">
        <f t="shared" si="19"/>
        <v>40</v>
      </c>
    </row>
    <row r="200" spans="1:21" ht="12.75">
      <c r="A200" s="61"/>
      <c r="B200" s="61"/>
      <c r="C200" s="41" t="s">
        <v>104</v>
      </c>
      <c r="D200" s="94">
        <v>0</v>
      </c>
      <c r="E200" s="42">
        <v>4</v>
      </c>
      <c r="F200" s="43">
        <f t="shared" si="22"/>
        <v>39395</v>
      </c>
      <c r="G200" s="43">
        <f t="shared" si="21"/>
        <v>39399</v>
      </c>
      <c r="H200" s="82"/>
      <c r="S200" s="116">
        <v>24</v>
      </c>
      <c r="T200" s="104">
        <v>2.5</v>
      </c>
      <c r="U200" s="104">
        <f t="shared" si="19"/>
        <v>80</v>
      </c>
    </row>
    <row r="201" spans="1:21" ht="12.75">
      <c r="A201" s="61"/>
      <c r="B201" s="61"/>
      <c r="C201" s="41" t="s">
        <v>105</v>
      </c>
      <c r="D201" s="94">
        <v>1</v>
      </c>
      <c r="E201" s="42">
        <v>3</v>
      </c>
      <c r="F201" s="43">
        <f t="shared" si="22"/>
        <v>39399</v>
      </c>
      <c r="G201" s="43">
        <f t="shared" si="21"/>
        <v>39402</v>
      </c>
      <c r="H201" s="82"/>
      <c r="S201" s="116">
        <v>48</v>
      </c>
      <c r="T201" s="104">
        <v>2.5</v>
      </c>
      <c r="U201" s="104">
        <f t="shared" si="19"/>
        <v>60</v>
      </c>
    </row>
    <row r="202" spans="1:21" ht="12.75">
      <c r="A202" s="61"/>
      <c r="B202" s="61"/>
      <c r="C202" s="41" t="s">
        <v>120</v>
      </c>
      <c r="D202" s="94">
        <v>1</v>
      </c>
      <c r="E202" s="42">
        <v>3</v>
      </c>
      <c r="F202" s="43">
        <f t="shared" si="22"/>
        <v>39402</v>
      </c>
      <c r="G202" s="43">
        <f t="shared" si="21"/>
        <v>39405</v>
      </c>
      <c r="H202" s="82"/>
      <c r="S202" s="116">
        <v>48</v>
      </c>
      <c r="T202" s="104">
        <v>2.5</v>
      </c>
      <c r="U202" s="104">
        <f t="shared" si="19"/>
        <v>60</v>
      </c>
    </row>
    <row r="203" spans="1:21" ht="12.75">
      <c r="A203" s="61"/>
      <c r="B203" s="61"/>
      <c r="C203" s="41" t="s">
        <v>107</v>
      </c>
      <c r="D203" s="94">
        <v>24</v>
      </c>
      <c r="E203" s="42">
        <v>5</v>
      </c>
      <c r="F203" s="43">
        <f t="shared" si="22"/>
        <v>39405</v>
      </c>
      <c r="G203" s="43">
        <f t="shared" si="21"/>
        <v>39410</v>
      </c>
      <c r="H203" s="82"/>
      <c r="S203" s="116">
        <v>240</v>
      </c>
      <c r="T203" s="104">
        <v>2.5</v>
      </c>
      <c r="U203" s="104">
        <f t="shared" si="19"/>
        <v>100</v>
      </c>
    </row>
    <row r="204" spans="1:21" ht="12.75">
      <c r="A204" s="61"/>
      <c r="B204" s="61"/>
      <c r="C204" s="41" t="s">
        <v>108</v>
      </c>
      <c r="D204" s="94">
        <v>6</v>
      </c>
      <c r="E204" s="42">
        <v>5</v>
      </c>
      <c r="F204" s="43">
        <f t="shared" si="22"/>
        <v>39410</v>
      </c>
      <c r="G204" s="43">
        <f t="shared" si="21"/>
        <v>39415</v>
      </c>
      <c r="H204" s="82"/>
      <c r="S204" s="116">
        <v>120</v>
      </c>
      <c r="T204" s="104">
        <v>2.5</v>
      </c>
      <c r="U204" s="104">
        <f t="shared" si="19"/>
        <v>100</v>
      </c>
    </row>
    <row r="205" spans="1:21" ht="12.75">
      <c r="A205" s="61"/>
      <c r="B205" s="61"/>
      <c r="C205" s="41" t="s">
        <v>109</v>
      </c>
      <c r="D205" s="94">
        <v>2</v>
      </c>
      <c r="E205" s="42">
        <v>6</v>
      </c>
      <c r="F205" s="43">
        <f t="shared" si="22"/>
        <v>39415</v>
      </c>
      <c r="G205" s="43">
        <f t="shared" si="21"/>
        <v>39421</v>
      </c>
      <c r="H205" s="82"/>
      <c r="S205" s="116">
        <v>72</v>
      </c>
      <c r="T205" s="104">
        <v>2.5</v>
      </c>
      <c r="U205" s="104">
        <f t="shared" si="19"/>
        <v>120</v>
      </c>
    </row>
    <row r="206" spans="1:21" ht="12.75">
      <c r="A206" s="61"/>
      <c r="B206" s="61"/>
      <c r="C206" s="41" t="s">
        <v>110</v>
      </c>
      <c r="D206" s="94">
        <v>3</v>
      </c>
      <c r="E206" s="42">
        <v>8</v>
      </c>
      <c r="F206" s="43">
        <f t="shared" si="22"/>
        <v>39421</v>
      </c>
      <c r="G206" s="43">
        <f t="shared" si="21"/>
        <v>39429</v>
      </c>
      <c r="H206" s="82"/>
      <c r="S206" s="116">
        <v>48</v>
      </c>
      <c r="T206" s="104">
        <v>2.5</v>
      </c>
      <c r="U206" s="104">
        <f t="shared" si="19"/>
        <v>160</v>
      </c>
    </row>
    <row r="207" spans="1:21" ht="12.75">
      <c r="A207" s="61"/>
      <c r="B207" s="61"/>
      <c r="C207" s="41" t="s">
        <v>111</v>
      </c>
      <c r="D207" s="94">
        <v>2</v>
      </c>
      <c r="E207" s="42">
        <v>30</v>
      </c>
      <c r="F207" s="43">
        <f t="shared" si="22"/>
        <v>39429</v>
      </c>
      <c r="G207" s="43">
        <f t="shared" si="21"/>
        <v>39459</v>
      </c>
      <c r="H207" s="82"/>
      <c r="S207" s="116">
        <v>72</v>
      </c>
      <c r="T207" s="104">
        <v>2.5</v>
      </c>
      <c r="U207" s="104">
        <f t="shared" si="19"/>
        <v>600</v>
      </c>
    </row>
    <row r="208" spans="1:21" ht="12.75">
      <c r="A208" s="61"/>
      <c r="B208" s="61"/>
      <c r="C208" s="41" t="s">
        <v>112</v>
      </c>
      <c r="D208" s="94">
        <v>3</v>
      </c>
      <c r="E208" s="42">
        <v>3</v>
      </c>
      <c r="F208" s="43">
        <f t="shared" si="22"/>
        <v>39459</v>
      </c>
      <c r="G208" s="43">
        <f t="shared" si="21"/>
        <v>39462</v>
      </c>
      <c r="H208" s="82"/>
      <c r="S208" s="116">
        <v>48</v>
      </c>
      <c r="T208" s="104">
        <v>2.5</v>
      </c>
      <c r="U208" s="104">
        <f t="shared" si="19"/>
        <v>60</v>
      </c>
    </row>
    <row r="209" spans="1:21" ht="12.75">
      <c r="A209" s="61"/>
      <c r="B209" s="61"/>
      <c r="C209" s="41" t="s">
        <v>113</v>
      </c>
      <c r="D209" s="94">
        <v>1</v>
      </c>
      <c r="E209" s="42">
        <v>1</v>
      </c>
      <c r="F209" s="43">
        <f t="shared" si="22"/>
        <v>39462</v>
      </c>
      <c r="G209" s="43">
        <f t="shared" si="21"/>
        <v>39463</v>
      </c>
      <c r="H209" s="82"/>
      <c r="S209" s="116">
        <v>80</v>
      </c>
      <c r="T209" s="104">
        <v>2.5</v>
      </c>
      <c r="U209" s="104">
        <f t="shared" si="19"/>
        <v>20</v>
      </c>
    </row>
    <row r="210" spans="1:21" ht="12.75">
      <c r="A210" s="61"/>
      <c r="B210" s="61"/>
      <c r="C210" s="41" t="s">
        <v>114</v>
      </c>
      <c r="D210" s="94">
        <v>21</v>
      </c>
      <c r="E210" s="42">
        <v>5</v>
      </c>
      <c r="F210" s="43">
        <v>39478</v>
      </c>
      <c r="G210" s="43">
        <f>F210+E210</f>
        <v>39483</v>
      </c>
      <c r="H210" s="82"/>
      <c r="S210" s="116">
        <v>360</v>
      </c>
      <c r="T210" s="104">
        <v>2.5</v>
      </c>
      <c r="U210" s="104">
        <f aca="true" t="shared" si="23" ref="U210:U241">8*T210*E210</f>
        <v>100</v>
      </c>
    </row>
    <row r="211" spans="1:21" ht="12.75">
      <c r="A211" s="61"/>
      <c r="B211" s="61"/>
      <c r="C211" s="41" t="s">
        <v>115</v>
      </c>
      <c r="D211" s="94">
        <v>5</v>
      </c>
      <c r="E211" s="42">
        <v>5</v>
      </c>
      <c r="F211" s="43">
        <f>G210</f>
        <v>39483</v>
      </c>
      <c r="G211" s="43">
        <f>F211+E211</f>
        <v>39488</v>
      </c>
      <c r="H211" s="82"/>
      <c r="S211" s="116">
        <v>48</v>
      </c>
      <c r="T211" s="104">
        <v>2.5</v>
      </c>
      <c r="U211" s="104">
        <f t="shared" si="23"/>
        <v>100</v>
      </c>
    </row>
    <row r="212" spans="1:21" ht="12.75">
      <c r="A212" s="61"/>
      <c r="B212" s="61"/>
      <c r="C212" s="41" t="s">
        <v>116</v>
      </c>
      <c r="D212" s="94">
        <v>2</v>
      </c>
      <c r="E212" s="42">
        <v>2</v>
      </c>
      <c r="F212" s="43">
        <f>G211</f>
        <v>39488</v>
      </c>
      <c r="G212" s="43">
        <f>F212+E212</f>
        <v>39490</v>
      </c>
      <c r="H212" s="82"/>
      <c r="S212" s="116">
        <v>32</v>
      </c>
      <c r="T212" s="104">
        <v>2.5</v>
      </c>
      <c r="U212" s="104">
        <f t="shared" si="23"/>
        <v>40</v>
      </c>
    </row>
    <row r="213" spans="1:21" ht="12.75">
      <c r="A213" s="61"/>
      <c r="B213" s="46" t="s">
        <v>121</v>
      </c>
      <c r="D213" s="94"/>
      <c r="E213" s="42"/>
      <c r="F213" s="43"/>
      <c r="G213" s="43"/>
      <c r="H213" s="82"/>
      <c r="T213" s="104">
        <v>2.5</v>
      </c>
      <c r="U213" s="104">
        <f t="shared" si="23"/>
        <v>0</v>
      </c>
    </row>
    <row r="214" spans="1:21" ht="12.75">
      <c r="A214" s="61"/>
      <c r="B214" s="61"/>
      <c r="C214" s="41" t="s">
        <v>122</v>
      </c>
      <c r="D214" s="94">
        <v>3</v>
      </c>
      <c r="E214" s="42">
        <v>15</v>
      </c>
      <c r="F214" s="43">
        <f>G212</f>
        <v>39490</v>
      </c>
      <c r="G214" s="43">
        <f aca="true" t="shared" si="24" ref="G214:G226">F214+E214</f>
        <v>39505</v>
      </c>
      <c r="H214" s="82"/>
      <c r="S214" s="116">
        <v>48</v>
      </c>
      <c r="T214" s="104">
        <v>2.5</v>
      </c>
      <c r="U214" s="104">
        <f t="shared" si="23"/>
        <v>300</v>
      </c>
    </row>
    <row r="215" spans="1:21" ht="12.75">
      <c r="A215" s="61"/>
      <c r="B215" s="61"/>
      <c r="C215" s="41" t="s">
        <v>119</v>
      </c>
      <c r="D215" s="94">
        <v>2</v>
      </c>
      <c r="E215" s="42">
        <v>3</v>
      </c>
      <c r="F215" s="43">
        <f aca="true" t="shared" si="25" ref="F215:F226">G214</f>
        <v>39505</v>
      </c>
      <c r="G215" s="43">
        <f t="shared" si="24"/>
        <v>39508</v>
      </c>
      <c r="H215" s="82"/>
      <c r="S215" s="116">
        <v>72</v>
      </c>
      <c r="T215" s="104">
        <v>2.5</v>
      </c>
      <c r="U215" s="104">
        <f t="shared" si="23"/>
        <v>60</v>
      </c>
    </row>
    <row r="216" spans="1:21" ht="12.75">
      <c r="A216" s="61"/>
      <c r="B216" s="61"/>
      <c r="C216" s="41" t="s">
        <v>103</v>
      </c>
      <c r="D216" s="94">
        <v>3</v>
      </c>
      <c r="E216" s="42">
        <v>2</v>
      </c>
      <c r="F216" s="43">
        <f t="shared" si="25"/>
        <v>39508</v>
      </c>
      <c r="G216" s="43">
        <f t="shared" si="24"/>
        <v>39510</v>
      </c>
      <c r="H216" s="82"/>
      <c r="S216" s="116">
        <v>48</v>
      </c>
      <c r="T216" s="104">
        <v>2.5</v>
      </c>
      <c r="U216" s="104">
        <f t="shared" si="23"/>
        <v>40</v>
      </c>
    </row>
    <row r="217" spans="1:21" ht="12.75">
      <c r="A217" s="61"/>
      <c r="B217" s="61"/>
      <c r="C217" s="41" t="s">
        <v>104</v>
      </c>
      <c r="D217" s="94">
        <v>0</v>
      </c>
      <c r="E217" s="42">
        <v>4</v>
      </c>
      <c r="F217" s="43">
        <f t="shared" si="25"/>
        <v>39510</v>
      </c>
      <c r="G217" s="43">
        <f t="shared" si="24"/>
        <v>39514</v>
      </c>
      <c r="H217" s="82"/>
      <c r="S217" s="116">
        <v>24</v>
      </c>
      <c r="T217" s="104">
        <v>2.5</v>
      </c>
      <c r="U217" s="104">
        <f t="shared" si="23"/>
        <v>80</v>
      </c>
    </row>
    <row r="218" spans="1:21" ht="12.75">
      <c r="A218" s="61"/>
      <c r="B218" s="61"/>
      <c r="C218" s="41" t="s">
        <v>105</v>
      </c>
      <c r="D218" s="94">
        <v>1</v>
      </c>
      <c r="E218" s="42">
        <v>3</v>
      </c>
      <c r="F218" s="43">
        <f t="shared" si="25"/>
        <v>39514</v>
      </c>
      <c r="G218" s="43">
        <f t="shared" si="24"/>
        <v>39517</v>
      </c>
      <c r="H218" s="82"/>
      <c r="S218" s="116">
        <v>48</v>
      </c>
      <c r="T218" s="104">
        <v>2.5</v>
      </c>
      <c r="U218" s="104">
        <f t="shared" si="23"/>
        <v>60</v>
      </c>
    </row>
    <row r="219" spans="1:21" ht="12.75">
      <c r="A219" s="61"/>
      <c r="B219" s="61"/>
      <c r="C219" s="41" t="s">
        <v>123</v>
      </c>
      <c r="D219" s="94">
        <v>3</v>
      </c>
      <c r="E219" s="42">
        <v>3</v>
      </c>
      <c r="F219" s="43">
        <f t="shared" si="25"/>
        <v>39517</v>
      </c>
      <c r="G219" s="43">
        <f t="shared" si="24"/>
        <v>39520</v>
      </c>
      <c r="H219" s="82"/>
      <c r="S219" s="116">
        <v>48</v>
      </c>
      <c r="T219" s="104">
        <v>2.5</v>
      </c>
      <c r="U219" s="104">
        <f t="shared" si="23"/>
        <v>60</v>
      </c>
    </row>
    <row r="220" spans="1:21" ht="12.75">
      <c r="A220" s="61"/>
      <c r="B220" s="61"/>
      <c r="C220" s="41" t="s">
        <v>107</v>
      </c>
      <c r="D220" s="94">
        <v>13</v>
      </c>
      <c r="E220" s="42">
        <v>5</v>
      </c>
      <c r="F220" s="43">
        <f t="shared" si="25"/>
        <v>39520</v>
      </c>
      <c r="G220" s="43">
        <f t="shared" si="24"/>
        <v>39525</v>
      </c>
      <c r="H220" s="82"/>
      <c r="S220" s="116">
        <v>240</v>
      </c>
      <c r="T220" s="104">
        <v>2.5</v>
      </c>
      <c r="U220" s="104">
        <f t="shared" si="23"/>
        <v>100</v>
      </c>
    </row>
    <row r="221" spans="1:21" ht="12.75">
      <c r="A221" s="61"/>
      <c r="B221" s="61"/>
      <c r="C221" s="41" t="s">
        <v>108</v>
      </c>
      <c r="D221" s="94">
        <v>6</v>
      </c>
      <c r="E221" s="42">
        <v>5</v>
      </c>
      <c r="F221" s="43">
        <f t="shared" si="25"/>
        <v>39525</v>
      </c>
      <c r="G221" s="43">
        <f t="shared" si="24"/>
        <v>39530</v>
      </c>
      <c r="H221" s="82"/>
      <c r="S221" s="116">
        <v>120</v>
      </c>
      <c r="T221" s="104">
        <v>2.5</v>
      </c>
      <c r="U221" s="104">
        <f t="shared" si="23"/>
        <v>100</v>
      </c>
    </row>
    <row r="222" spans="1:21" ht="12.75">
      <c r="A222" s="61"/>
      <c r="B222" s="61"/>
      <c r="C222" s="41" t="s">
        <v>109</v>
      </c>
      <c r="D222" s="94">
        <v>2</v>
      </c>
      <c r="E222" s="42">
        <v>6</v>
      </c>
      <c r="F222" s="43">
        <f t="shared" si="25"/>
        <v>39530</v>
      </c>
      <c r="G222" s="43">
        <f t="shared" si="24"/>
        <v>39536</v>
      </c>
      <c r="H222" s="82"/>
      <c r="S222" s="116">
        <v>72</v>
      </c>
      <c r="T222" s="104">
        <v>2.5</v>
      </c>
      <c r="U222" s="104">
        <f t="shared" si="23"/>
        <v>120</v>
      </c>
    </row>
    <row r="223" spans="1:21" ht="12.75">
      <c r="A223" s="61"/>
      <c r="B223" s="61"/>
      <c r="C223" s="41" t="s">
        <v>110</v>
      </c>
      <c r="D223" s="94">
        <v>3</v>
      </c>
      <c r="E223" s="42">
        <v>8</v>
      </c>
      <c r="F223" s="43">
        <f t="shared" si="25"/>
        <v>39536</v>
      </c>
      <c r="G223" s="43">
        <f t="shared" si="24"/>
        <v>39544</v>
      </c>
      <c r="H223" s="82"/>
      <c r="S223" s="116">
        <v>48</v>
      </c>
      <c r="T223" s="104">
        <v>2.5</v>
      </c>
      <c r="U223" s="104">
        <f t="shared" si="23"/>
        <v>160</v>
      </c>
    </row>
    <row r="224" spans="1:21" ht="12.75">
      <c r="A224" s="61"/>
      <c r="B224" s="61"/>
      <c r="C224" s="41" t="s">
        <v>111</v>
      </c>
      <c r="D224" s="94">
        <v>2</v>
      </c>
      <c r="E224" s="42">
        <v>25</v>
      </c>
      <c r="F224" s="43">
        <f t="shared" si="25"/>
        <v>39544</v>
      </c>
      <c r="G224" s="43">
        <f t="shared" si="24"/>
        <v>39569</v>
      </c>
      <c r="H224" s="82"/>
      <c r="S224" s="116">
        <v>72</v>
      </c>
      <c r="T224" s="104">
        <v>2.5</v>
      </c>
      <c r="U224" s="104">
        <f t="shared" si="23"/>
        <v>500</v>
      </c>
    </row>
    <row r="225" spans="1:21" ht="12.75">
      <c r="A225" s="61"/>
      <c r="B225" s="61"/>
      <c r="C225" s="41" t="s">
        <v>112</v>
      </c>
      <c r="D225" s="94">
        <v>3</v>
      </c>
      <c r="E225" s="42">
        <v>3</v>
      </c>
      <c r="F225" s="43">
        <f t="shared" si="25"/>
        <v>39569</v>
      </c>
      <c r="G225" s="43">
        <f t="shared" si="24"/>
        <v>39572</v>
      </c>
      <c r="H225" s="82"/>
      <c r="S225" s="116">
        <v>48</v>
      </c>
      <c r="T225" s="104">
        <v>2.5</v>
      </c>
      <c r="U225" s="104">
        <f t="shared" si="23"/>
        <v>60</v>
      </c>
    </row>
    <row r="226" spans="1:21" ht="12.75">
      <c r="A226" s="61"/>
      <c r="B226" s="61"/>
      <c r="C226" s="41" t="s">
        <v>113</v>
      </c>
      <c r="D226" s="94">
        <v>0</v>
      </c>
      <c r="E226" s="42">
        <v>1</v>
      </c>
      <c r="F226" s="43">
        <f t="shared" si="25"/>
        <v>39572</v>
      </c>
      <c r="G226" s="43">
        <f t="shared" si="24"/>
        <v>39573</v>
      </c>
      <c r="H226" s="82"/>
      <c r="S226" s="116">
        <v>80</v>
      </c>
      <c r="T226" s="104">
        <v>2.5</v>
      </c>
      <c r="U226" s="104">
        <f t="shared" si="23"/>
        <v>20</v>
      </c>
    </row>
    <row r="227" spans="1:25" s="140" customFormat="1" ht="12.75">
      <c r="A227" s="66"/>
      <c r="B227" s="65" t="s">
        <v>124</v>
      </c>
      <c r="C227" s="134"/>
      <c r="D227" s="135" t="s">
        <v>206</v>
      </c>
      <c r="E227" s="136"/>
      <c r="F227" s="137"/>
      <c r="G227" s="137"/>
      <c r="H227" s="138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9"/>
      <c r="T227" s="134"/>
      <c r="U227" s="134"/>
      <c r="V227" s="134"/>
      <c r="W227" s="134"/>
      <c r="X227" s="134"/>
      <c r="Y227" s="134"/>
    </row>
    <row r="228" spans="1:25" s="140" customFormat="1" ht="12.75">
      <c r="A228" s="66"/>
      <c r="B228" s="66"/>
      <c r="C228" s="141" t="s">
        <v>125</v>
      </c>
      <c r="D228" s="141"/>
      <c r="E228" s="136"/>
      <c r="F228" s="137"/>
      <c r="G228" s="137"/>
      <c r="H228" s="135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9"/>
      <c r="T228" s="134"/>
      <c r="U228" s="134"/>
      <c r="V228" s="134"/>
      <c r="W228" s="134"/>
      <c r="X228" s="134"/>
      <c r="Y228" s="134"/>
    </row>
    <row r="229" spans="1:25" s="140" customFormat="1" ht="12.75">
      <c r="A229" s="66"/>
      <c r="B229" s="66"/>
      <c r="C229" s="141" t="s">
        <v>114</v>
      </c>
      <c r="D229" s="141"/>
      <c r="E229" s="136"/>
      <c r="F229" s="137"/>
      <c r="G229" s="137"/>
      <c r="H229" s="138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9"/>
      <c r="T229" s="134"/>
      <c r="U229" s="134"/>
      <c r="V229" s="134"/>
      <c r="W229" s="134"/>
      <c r="X229" s="134"/>
      <c r="Y229" s="134"/>
    </row>
    <row r="230" spans="1:25" s="140" customFormat="1" ht="12.75">
      <c r="A230" s="66"/>
      <c r="B230" s="66"/>
      <c r="C230" s="141" t="s">
        <v>115</v>
      </c>
      <c r="D230" s="141"/>
      <c r="E230" s="136"/>
      <c r="F230" s="137"/>
      <c r="G230" s="137"/>
      <c r="H230" s="135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9"/>
      <c r="T230" s="134"/>
      <c r="U230" s="134"/>
      <c r="V230" s="134"/>
      <c r="W230" s="134"/>
      <c r="X230" s="134"/>
      <c r="Y230" s="134"/>
    </row>
    <row r="231" spans="1:25" s="140" customFormat="1" ht="12.75">
      <c r="A231" s="66"/>
      <c r="B231" s="66"/>
      <c r="C231" s="141" t="s">
        <v>116</v>
      </c>
      <c r="D231" s="141"/>
      <c r="E231" s="136"/>
      <c r="F231" s="137"/>
      <c r="G231" s="137"/>
      <c r="H231" s="135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9"/>
      <c r="T231" s="134"/>
      <c r="U231" s="134"/>
      <c r="V231" s="134"/>
      <c r="W231" s="134"/>
      <c r="X231" s="134"/>
      <c r="Y231" s="134"/>
    </row>
    <row r="232" spans="1:25" s="140" customFormat="1" ht="12.75">
      <c r="A232" s="66"/>
      <c r="B232" s="66"/>
      <c r="C232" s="141" t="s">
        <v>126</v>
      </c>
      <c r="D232" s="141"/>
      <c r="E232" s="136"/>
      <c r="F232" s="137"/>
      <c r="G232" s="137"/>
      <c r="H232" s="135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9"/>
      <c r="T232" s="134"/>
      <c r="U232" s="134"/>
      <c r="V232" s="134"/>
      <c r="W232" s="134"/>
      <c r="X232" s="134"/>
      <c r="Y232" s="134"/>
    </row>
    <row r="233" spans="1:25" s="140" customFormat="1" ht="12.75">
      <c r="A233" s="66"/>
      <c r="B233" s="66"/>
      <c r="C233" s="141" t="s">
        <v>127</v>
      </c>
      <c r="D233" s="141"/>
      <c r="E233" s="136"/>
      <c r="F233" s="137"/>
      <c r="G233" s="137"/>
      <c r="H233" s="135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9"/>
      <c r="T233" s="134"/>
      <c r="U233" s="134"/>
      <c r="V233" s="134"/>
      <c r="W233" s="134"/>
      <c r="X233" s="134"/>
      <c r="Y233" s="134"/>
    </row>
    <row r="234" spans="1:25" s="140" customFormat="1" ht="12.75">
      <c r="A234" s="66"/>
      <c r="B234" s="66"/>
      <c r="C234" s="141" t="s">
        <v>128</v>
      </c>
      <c r="D234" s="141"/>
      <c r="E234" s="136"/>
      <c r="F234" s="137"/>
      <c r="G234" s="137"/>
      <c r="H234" s="135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9"/>
      <c r="T234" s="134"/>
      <c r="U234" s="134"/>
      <c r="V234" s="134"/>
      <c r="W234" s="134"/>
      <c r="X234" s="134"/>
      <c r="Y234" s="134"/>
    </row>
    <row r="235" spans="1:25" s="140" customFormat="1" ht="12.75">
      <c r="A235" s="66"/>
      <c r="B235" s="66"/>
      <c r="C235" s="141" t="s">
        <v>129</v>
      </c>
      <c r="D235" s="141"/>
      <c r="E235" s="136"/>
      <c r="F235" s="137"/>
      <c r="G235" s="137"/>
      <c r="H235" s="135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9"/>
      <c r="T235" s="134"/>
      <c r="U235" s="134"/>
      <c r="V235" s="134"/>
      <c r="W235" s="134"/>
      <c r="X235" s="134"/>
      <c r="Y235" s="134"/>
    </row>
    <row r="236" spans="1:25" s="140" customFormat="1" ht="12.75">
      <c r="A236" s="66"/>
      <c r="B236" s="66"/>
      <c r="C236" s="141" t="s">
        <v>130</v>
      </c>
      <c r="D236" s="141"/>
      <c r="E236" s="136"/>
      <c r="F236" s="137"/>
      <c r="G236" s="137"/>
      <c r="H236" s="135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9"/>
      <c r="T236" s="134"/>
      <c r="U236" s="134"/>
      <c r="V236" s="134"/>
      <c r="W236" s="134"/>
      <c r="X236" s="134"/>
      <c r="Y236" s="134"/>
    </row>
    <row r="237" spans="1:25" s="140" customFormat="1" ht="12.75">
      <c r="A237" s="66"/>
      <c r="B237" s="66"/>
      <c r="C237" s="141" t="s">
        <v>131</v>
      </c>
      <c r="D237" s="141"/>
      <c r="E237" s="136"/>
      <c r="F237" s="137"/>
      <c r="G237" s="137"/>
      <c r="H237" s="135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9"/>
      <c r="T237" s="134"/>
      <c r="U237" s="134"/>
      <c r="V237" s="134"/>
      <c r="W237" s="134"/>
      <c r="X237" s="134"/>
      <c r="Y237" s="134"/>
    </row>
    <row r="238" spans="1:25" s="140" customFormat="1" ht="12.75">
      <c r="A238" s="66"/>
      <c r="B238" s="66"/>
      <c r="C238" s="141" t="s">
        <v>132</v>
      </c>
      <c r="D238" s="141"/>
      <c r="E238" s="136"/>
      <c r="F238" s="137"/>
      <c r="G238" s="137"/>
      <c r="H238" s="135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9"/>
      <c r="T238" s="134"/>
      <c r="U238" s="134"/>
      <c r="V238" s="134"/>
      <c r="W238" s="134"/>
      <c r="X238" s="134"/>
      <c r="Y238" s="134"/>
    </row>
    <row r="239" spans="1:25" s="140" customFormat="1" ht="12.75">
      <c r="A239" s="66"/>
      <c r="B239" s="66"/>
      <c r="C239" s="141" t="s">
        <v>133</v>
      </c>
      <c r="D239" s="141"/>
      <c r="E239" s="136"/>
      <c r="F239" s="137"/>
      <c r="G239" s="137"/>
      <c r="H239" s="135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9"/>
      <c r="T239" s="134"/>
      <c r="U239" s="134"/>
      <c r="V239" s="134"/>
      <c r="W239" s="134"/>
      <c r="X239" s="134"/>
      <c r="Y239" s="134"/>
    </row>
    <row r="240" spans="1:25" s="140" customFormat="1" ht="12.75">
      <c r="A240" s="66"/>
      <c r="B240" s="66"/>
      <c r="C240" s="141" t="s">
        <v>134</v>
      </c>
      <c r="D240" s="141"/>
      <c r="E240" s="136"/>
      <c r="F240" s="137"/>
      <c r="G240" s="137"/>
      <c r="H240" s="135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9"/>
      <c r="T240" s="134"/>
      <c r="U240" s="134"/>
      <c r="V240" s="134"/>
      <c r="W240" s="134"/>
      <c r="X240" s="134"/>
      <c r="Y240" s="134"/>
    </row>
    <row r="241" spans="1:8" ht="12.75">
      <c r="A241" s="61"/>
      <c r="B241" s="46" t="s">
        <v>135</v>
      </c>
      <c r="D241" s="94"/>
      <c r="E241" s="42"/>
      <c r="F241" s="43"/>
      <c r="G241" s="43"/>
      <c r="H241" s="82"/>
    </row>
    <row r="242" spans="1:9" ht="12.75">
      <c r="A242" s="61"/>
      <c r="B242" s="67"/>
      <c r="C242" t="s">
        <v>223</v>
      </c>
      <c r="D242" s="94"/>
      <c r="E242" s="42"/>
      <c r="F242" s="43"/>
      <c r="G242" s="43"/>
      <c r="H242" s="82"/>
      <c r="I242" s="100">
        <v>15</v>
      </c>
    </row>
    <row r="243" spans="1:21" ht="12.75">
      <c r="A243" s="61"/>
      <c r="B243" s="61"/>
      <c r="C243" s="41" t="s">
        <v>222</v>
      </c>
      <c r="D243" s="94">
        <v>15</v>
      </c>
      <c r="E243" s="42">
        <v>5</v>
      </c>
      <c r="F243" s="43">
        <v>39391</v>
      </c>
      <c r="G243" s="43">
        <f>F243+E243</f>
        <v>39396</v>
      </c>
      <c r="H243" s="82"/>
      <c r="S243" s="116">
        <v>80</v>
      </c>
      <c r="T243" s="104">
        <v>4</v>
      </c>
      <c r="U243" s="104">
        <f aca="true" t="shared" si="26" ref="U243:U258">8*T243*E243</f>
        <v>160</v>
      </c>
    </row>
    <row r="244" spans="1:21" ht="12.75">
      <c r="A244" s="61"/>
      <c r="B244" s="61"/>
      <c r="C244" s="41" t="s">
        <v>136</v>
      </c>
      <c r="D244" s="94">
        <v>43</v>
      </c>
      <c r="E244" s="42">
        <v>15</v>
      </c>
      <c r="F244" s="43">
        <f>G243</f>
        <v>39396</v>
      </c>
      <c r="G244" s="43">
        <f aca="true" t="shared" si="27" ref="G244:G255">F244+E244</f>
        <v>39411</v>
      </c>
      <c r="H244" s="82"/>
      <c r="I244" s="100">
        <v>12</v>
      </c>
      <c r="S244" s="116">
        <v>960</v>
      </c>
      <c r="T244" s="104">
        <v>5</v>
      </c>
      <c r="U244" s="104">
        <f t="shared" si="26"/>
        <v>600</v>
      </c>
    </row>
    <row r="245" spans="1:21" ht="12.75">
      <c r="A245" s="61"/>
      <c r="B245" s="61"/>
      <c r="C245" s="41" t="s">
        <v>137</v>
      </c>
      <c r="D245" s="94">
        <v>2</v>
      </c>
      <c r="E245" s="42">
        <v>2</v>
      </c>
      <c r="F245" s="43">
        <f>G244</f>
        <v>39411</v>
      </c>
      <c r="G245" s="43">
        <f t="shared" si="27"/>
        <v>39413</v>
      </c>
      <c r="H245" s="82"/>
      <c r="S245" s="116">
        <v>96</v>
      </c>
      <c r="T245" s="104">
        <v>2.5</v>
      </c>
      <c r="U245" s="104">
        <f t="shared" si="26"/>
        <v>40</v>
      </c>
    </row>
    <row r="246" spans="1:21" ht="12.75">
      <c r="A246" s="61"/>
      <c r="B246" s="61"/>
      <c r="C246" s="41" t="s">
        <v>138</v>
      </c>
      <c r="D246" s="94">
        <v>3</v>
      </c>
      <c r="E246" s="42">
        <v>25</v>
      </c>
      <c r="F246" s="43">
        <f aca="true" t="shared" si="28" ref="F246:F258">G245</f>
        <v>39413</v>
      </c>
      <c r="G246" s="43">
        <f t="shared" si="27"/>
        <v>39438</v>
      </c>
      <c r="H246" s="82"/>
      <c r="S246" s="116">
        <v>48</v>
      </c>
      <c r="T246" s="104">
        <v>2.5</v>
      </c>
      <c r="U246" s="104">
        <f t="shared" si="26"/>
        <v>500</v>
      </c>
    </row>
    <row r="247" spans="1:21" ht="12.75">
      <c r="A247" s="61"/>
      <c r="B247" s="61"/>
      <c r="C247" s="41" t="s">
        <v>139</v>
      </c>
      <c r="D247" s="94">
        <v>2</v>
      </c>
      <c r="E247" s="42">
        <v>4</v>
      </c>
      <c r="F247" s="43">
        <f t="shared" si="28"/>
        <v>39438</v>
      </c>
      <c r="G247" s="43">
        <f t="shared" si="27"/>
        <v>39442</v>
      </c>
      <c r="H247" s="82"/>
      <c r="S247" s="116">
        <v>96</v>
      </c>
      <c r="T247" s="104">
        <v>2.5</v>
      </c>
      <c r="U247" s="104">
        <f t="shared" si="26"/>
        <v>80</v>
      </c>
    </row>
    <row r="248" spans="1:21" ht="12.75">
      <c r="A248" s="61"/>
      <c r="B248" s="61"/>
      <c r="C248" s="41" t="s">
        <v>140</v>
      </c>
      <c r="D248" s="94">
        <v>4</v>
      </c>
      <c r="E248" s="42">
        <v>8</v>
      </c>
      <c r="F248" s="43">
        <f t="shared" si="28"/>
        <v>39442</v>
      </c>
      <c r="G248" s="43">
        <f t="shared" si="27"/>
        <v>39450</v>
      </c>
      <c r="H248" s="82"/>
      <c r="S248" s="116">
        <v>72</v>
      </c>
      <c r="T248" s="104">
        <v>4</v>
      </c>
      <c r="U248" s="104">
        <f t="shared" si="26"/>
        <v>256</v>
      </c>
    </row>
    <row r="249" spans="1:21" ht="12.75">
      <c r="A249" s="61"/>
      <c r="B249" s="61"/>
      <c r="C249" s="41" t="s">
        <v>141</v>
      </c>
      <c r="D249" s="94">
        <v>1</v>
      </c>
      <c r="E249" s="42">
        <v>1</v>
      </c>
      <c r="F249" s="43">
        <f t="shared" si="28"/>
        <v>39450</v>
      </c>
      <c r="G249" s="43">
        <f t="shared" si="27"/>
        <v>39451</v>
      </c>
      <c r="H249" s="82"/>
      <c r="S249" s="116">
        <v>64</v>
      </c>
      <c r="T249" s="104">
        <v>2.5</v>
      </c>
      <c r="U249" s="104">
        <f t="shared" si="26"/>
        <v>20</v>
      </c>
    </row>
    <row r="250" spans="1:21" ht="12.75">
      <c r="A250" s="61"/>
      <c r="B250" s="61"/>
      <c r="C250" s="41" t="s">
        <v>142</v>
      </c>
      <c r="D250" s="94">
        <v>11</v>
      </c>
      <c r="E250" s="42">
        <v>8</v>
      </c>
      <c r="F250" s="43">
        <f t="shared" si="28"/>
        <v>39451</v>
      </c>
      <c r="G250" s="43">
        <f t="shared" si="27"/>
        <v>39459</v>
      </c>
      <c r="H250" s="82"/>
      <c r="S250" s="116">
        <v>192</v>
      </c>
      <c r="T250" s="104">
        <v>4</v>
      </c>
      <c r="U250" s="104">
        <f t="shared" si="26"/>
        <v>256</v>
      </c>
    </row>
    <row r="251" spans="1:21" ht="12.75">
      <c r="A251" s="61"/>
      <c r="B251" s="61"/>
      <c r="C251" s="41" t="s">
        <v>143</v>
      </c>
      <c r="D251" s="94">
        <v>0</v>
      </c>
      <c r="E251" s="42">
        <v>4</v>
      </c>
      <c r="F251" s="43">
        <f t="shared" si="28"/>
        <v>39459</v>
      </c>
      <c r="G251" s="43">
        <f t="shared" si="27"/>
        <v>39463</v>
      </c>
      <c r="H251" s="82"/>
      <c r="S251" s="116">
        <v>16</v>
      </c>
      <c r="T251" s="104">
        <v>2.5</v>
      </c>
      <c r="U251" s="104">
        <f t="shared" si="26"/>
        <v>80</v>
      </c>
    </row>
    <row r="252" spans="1:21" ht="12.75">
      <c r="A252" s="61"/>
      <c r="B252" s="61"/>
      <c r="C252" s="41" t="s">
        <v>141</v>
      </c>
      <c r="D252" s="94">
        <v>-1</v>
      </c>
      <c r="E252" s="42">
        <v>1</v>
      </c>
      <c r="F252" s="43">
        <f t="shared" si="28"/>
        <v>39463</v>
      </c>
      <c r="G252" s="43">
        <f t="shared" si="27"/>
        <v>39464</v>
      </c>
      <c r="H252" s="82"/>
      <c r="T252" s="104">
        <v>2.5</v>
      </c>
      <c r="U252" s="104">
        <f t="shared" si="26"/>
        <v>20</v>
      </c>
    </row>
    <row r="253" spans="1:21" ht="12.75">
      <c r="A253" s="61"/>
      <c r="B253" s="61"/>
      <c r="C253" s="41" t="s">
        <v>144</v>
      </c>
      <c r="D253" s="94">
        <v>13</v>
      </c>
      <c r="E253" s="42">
        <v>12</v>
      </c>
      <c r="F253" s="43">
        <f t="shared" si="28"/>
        <v>39464</v>
      </c>
      <c r="G253" s="43">
        <f t="shared" si="27"/>
        <v>39476</v>
      </c>
      <c r="H253" s="82"/>
      <c r="S253" s="116">
        <v>640</v>
      </c>
      <c r="T253" s="104">
        <v>2.5</v>
      </c>
      <c r="U253" s="104">
        <f t="shared" si="26"/>
        <v>240</v>
      </c>
    </row>
    <row r="254" spans="1:21" ht="12.75">
      <c r="A254" s="61"/>
      <c r="B254" s="61"/>
      <c r="C254" s="41" t="s">
        <v>139</v>
      </c>
      <c r="D254" s="94">
        <v>13</v>
      </c>
      <c r="E254" s="42">
        <v>5</v>
      </c>
      <c r="F254" s="43">
        <f t="shared" si="28"/>
        <v>39476</v>
      </c>
      <c r="G254" s="43">
        <f t="shared" si="27"/>
        <v>39481</v>
      </c>
      <c r="H254" s="82"/>
      <c r="S254" s="116">
        <v>48</v>
      </c>
      <c r="T254" s="104">
        <v>2.5</v>
      </c>
      <c r="U254" s="104">
        <f t="shared" si="26"/>
        <v>100</v>
      </c>
    </row>
    <row r="255" spans="1:21" ht="12.75">
      <c r="A255" s="61"/>
      <c r="B255" s="61"/>
      <c r="C255" s="41" t="s">
        <v>145</v>
      </c>
      <c r="D255" s="94">
        <v>13</v>
      </c>
      <c r="E255" s="42">
        <v>15</v>
      </c>
      <c r="F255" s="43">
        <f t="shared" si="28"/>
        <v>39481</v>
      </c>
      <c r="G255" s="43">
        <f t="shared" si="27"/>
        <v>39496</v>
      </c>
      <c r="H255" s="82"/>
      <c r="T255" s="104">
        <v>2.5</v>
      </c>
      <c r="U255" s="104">
        <f t="shared" si="26"/>
        <v>300</v>
      </c>
    </row>
    <row r="256" spans="1:21" ht="12.75">
      <c r="A256" s="61"/>
      <c r="B256" s="61"/>
      <c r="C256" s="41" t="s">
        <v>146</v>
      </c>
      <c r="D256" s="94">
        <v>1</v>
      </c>
      <c r="E256" s="42">
        <v>21</v>
      </c>
      <c r="F256" s="43">
        <f t="shared" si="28"/>
        <v>39496</v>
      </c>
      <c r="G256" s="43">
        <f aca="true" t="shared" si="29" ref="G256:G271">F256+E256</f>
        <v>39517</v>
      </c>
      <c r="H256" s="82"/>
      <c r="S256" s="116">
        <v>48</v>
      </c>
      <c r="T256" s="104">
        <v>4</v>
      </c>
      <c r="U256" s="104">
        <f t="shared" si="26"/>
        <v>672</v>
      </c>
    </row>
    <row r="257" spans="1:21" ht="12.75">
      <c r="A257" s="61"/>
      <c r="B257" s="61"/>
      <c r="C257" s="41" t="s">
        <v>147</v>
      </c>
      <c r="D257" s="94">
        <v>1</v>
      </c>
      <c r="E257" s="42">
        <v>8</v>
      </c>
      <c r="F257" s="43">
        <f t="shared" si="28"/>
        <v>39517</v>
      </c>
      <c r="G257" s="43">
        <f t="shared" si="29"/>
        <v>39525</v>
      </c>
      <c r="H257" s="82"/>
      <c r="S257" s="116">
        <v>48</v>
      </c>
      <c r="T257" s="104">
        <v>2.5</v>
      </c>
      <c r="U257" s="104">
        <f t="shared" si="26"/>
        <v>160</v>
      </c>
    </row>
    <row r="258" spans="1:21" ht="12.75">
      <c r="A258" s="61"/>
      <c r="B258" s="61"/>
      <c r="C258" s="41" t="s">
        <v>148</v>
      </c>
      <c r="D258" s="94">
        <v>39</v>
      </c>
      <c r="E258" s="42">
        <v>10</v>
      </c>
      <c r="F258" s="43">
        <f t="shared" si="28"/>
        <v>39525</v>
      </c>
      <c r="G258" s="43">
        <f t="shared" si="29"/>
        <v>39535</v>
      </c>
      <c r="H258" s="82"/>
      <c r="S258" s="116">
        <v>960</v>
      </c>
      <c r="T258" s="104">
        <v>2.5</v>
      </c>
      <c r="U258" s="104">
        <f t="shared" si="26"/>
        <v>200</v>
      </c>
    </row>
    <row r="259" spans="1:8" ht="12.75">
      <c r="A259" s="61"/>
      <c r="B259" s="46" t="s">
        <v>149</v>
      </c>
      <c r="D259" s="94"/>
      <c r="E259" s="42"/>
      <c r="F259" s="43"/>
      <c r="G259" s="43"/>
      <c r="H259" s="82"/>
    </row>
    <row r="260" spans="1:21" ht="12.75">
      <c r="A260" s="61"/>
      <c r="B260" s="61"/>
      <c r="C260" s="41" t="s">
        <v>136</v>
      </c>
      <c r="D260" s="94">
        <v>4</v>
      </c>
      <c r="E260" s="42">
        <v>15</v>
      </c>
      <c r="F260" s="43">
        <v>39524</v>
      </c>
      <c r="G260" s="43">
        <f t="shared" si="29"/>
        <v>39539</v>
      </c>
      <c r="H260" s="82"/>
      <c r="S260" s="116">
        <v>80</v>
      </c>
      <c r="T260" s="104">
        <v>5</v>
      </c>
      <c r="U260" s="104">
        <f aca="true" t="shared" si="30" ref="U260:U274">8*T260*E260</f>
        <v>600</v>
      </c>
    </row>
    <row r="261" spans="1:21" ht="12.75">
      <c r="A261" s="61"/>
      <c r="B261" s="61"/>
      <c r="C261" s="41" t="s">
        <v>137</v>
      </c>
      <c r="D261" s="94">
        <v>2</v>
      </c>
      <c r="E261" s="42">
        <v>2</v>
      </c>
      <c r="F261" s="43">
        <f>G260</f>
        <v>39539</v>
      </c>
      <c r="G261" s="43">
        <f>F261+E261</f>
        <v>39541</v>
      </c>
      <c r="H261" s="82"/>
      <c r="S261" s="116">
        <v>96</v>
      </c>
      <c r="T261" s="104">
        <v>2.5</v>
      </c>
      <c r="U261" s="104">
        <f t="shared" si="30"/>
        <v>40</v>
      </c>
    </row>
    <row r="262" spans="1:21" ht="12.75">
      <c r="A262" s="61"/>
      <c r="B262" s="61"/>
      <c r="C262" s="41" t="s">
        <v>138</v>
      </c>
      <c r="D262" s="94">
        <v>1</v>
      </c>
      <c r="E262" s="42">
        <v>25</v>
      </c>
      <c r="F262" s="43">
        <f aca="true" t="shared" si="31" ref="F262:F274">G261</f>
        <v>39541</v>
      </c>
      <c r="G262" s="43">
        <f t="shared" si="29"/>
        <v>39566</v>
      </c>
      <c r="H262" s="82"/>
      <c r="S262" s="116">
        <v>48</v>
      </c>
      <c r="T262" s="104">
        <v>2.5</v>
      </c>
      <c r="U262" s="104">
        <f t="shared" si="30"/>
        <v>500</v>
      </c>
    </row>
    <row r="263" spans="1:21" ht="12.75">
      <c r="A263" s="61"/>
      <c r="B263" s="61"/>
      <c r="C263" s="41" t="s">
        <v>139</v>
      </c>
      <c r="D263" s="94">
        <v>2</v>
      </c>
      <c r="E263" s="42">
        <v>4</v>
      </c>
      <c r="F263" s="43">
        <f t="shared" si="31"/>
        <v>39566</v>
      </c>
      <c r="G263" s="43">
        <f t="shared" si="29"/>
        <v>39570</v>
      </c>
      <c r="H263" s="82"/>
      <c r="S263" s="116">
        <v>96</v>
      </c>
      <c r="T263" s="104">
        <v>2.5</v>
      </c>
      <c r="U263" s="104">
        <f t="shared" si="30"/>
        <v>80</v>
      </c>
    </row>
    <row r="264" spans="1:21" ht="12.75">
      <c r="A264" s="61"/>
      <c r="B264" s="61"/>
      <c r="C264" s="41" t="s">
        <v>140</v>
      </c>
      <c r="D264" s="94">
        <v>4</v>
      </c>
      <c r="E264" s="42">
        <v>8</v>
      </c>
      <c r="F264" s="43">
        <f t="shared" si="31"/>
        <v>39570</v>
      </c>
      <c r="G264" s="43">
        <f t="shared" si="29"/>
        <v>39578</v>
      </c>
      <c r="H264" s="82"/>
      <c r="S264" s="116">
        <v>72</v>
      </c>
      <c r="T264" s="104">
        <v>4</v>
      </c>
      <c r="U264" s="104">
        <f t="shared" si="30"/>
        <v>256</v>
      </c>
    </row>
    <row r="265" spans="1:21" ht="12.75">
      <c r="A265" s="61"/>
      <c r="B265" s="61"/>
      <c r="C265" s="41" t="s">
        <v>141</v>
      </c>
      <c r="D265" s="94">
        <v>1</v>
      </c>
      <c r="E265" s="42">
        <v>1</v>
      </c>
      <c r="F265" s="43">
        <f t="shared" si="31"/>
        <v>39578</v>
      </c>
      <c r="G265" s="43">
        <f t="shared" si="29"/>
        <v>39579</v>
      </c>
      <c r="H265" s="82"/>
      <c r="S265" s="116">
        <v>64</v>
      </c>
      <c r="T265" s="104">
        <v>2.5</v>
      </c>
      <c r="U265" s="104">
        <f t="shared" si="30"/>
        <v>20</v>
      </c>
    </row>
    <row r="266" spans="1:21" ht="12.75">
      <c r="A266" s="61"/>
      <c r="B266" s="61"/>
      <c r="C266" s="41" t="s">
        <v>142</v>
      </c>
      <c r="D266" s="94">
        <v>11</v>
      </c>
      <c r="E266" s="42">
        <v>8</v>
      </c>
      <c r="F266" s="43">
        <f t="shared" si="31"/>
        <v>39579</v>
      </c>
      <c r="G266" s="43">
        <f t="shared" si="29"/>
        <v>39587</v>
      </c>
      <c r="H266" s="82"/>
      <c r="S266" s="116">
        <v>192</v>
      </c>
      <c r="T266" s="104">
        <v>4</v>
      </c>
      <c r="U266" s="104">
        <f t="shared" si="30"/>
        <v>256</v>
      </c>
    </row>
    <row r="267" spans="1:21" ht="12.75">
      <c r="A267" s="61"/>
      <c r="B267" s="61"/>
      <c r="C267" s="41" t="s">
        <v>143</v>
      </c>
      <c r="D267" s="94">
        <v>0</v>
      </c>
      <c r="E267" s="42">
        <v>4</v>
      </c>
      <c r="F267" s="43">
        <f t="shared" si="31"/>
        <v>39587</v>
      </c>
      <c r="G267" s="43">
        <f t="shared" si="29"/>
        <v>39591</v>
      </c>
      <c r="H267" s="82"/>
      <c r="S267" s="116">
        <v>16</v>
      </c>
      <c r="T267" s="104">
        <v>2.5</v>
      </c>
      <c r="U267" s="104">
        <f t="shared" si="30"/>
        <v>80</v>
      </c>
    </row>
    <row r="268" spans="1:21" ht="12.75">
      <c r="A268" s="61"/>
      <c r="B268" s="61"/>
      <c r="C268" s="41" t="s">
        <v>141</v>
      </c>
      <c r="D268" s="94">
        <v>-1</v>
      </c>
      <c r="E268" s="42">
        <v>1</v>
      </c>
      <c r="F268" s="43">
        <f t="shared" si="31"/>
        <v>39591</v>
      </c>
      <c r="G268" s="43">
        <f t="shared" si="29"/>
        <v>39592</v>
      </c>
      <c r="H268" s="82"/>
      <c r="T268" s="104">
        <v>2.5</v>
      </c>
      <c r="U268" s="104">
        <f t="shared" si="30"/>
        <v>20</v>
      </c>
    </row>
    <row r="269" spans="1:21" ht="12.75">
      <c r="A269" s="61"/>
      <c r="B269" s="61"/>
      <c r="C269" s="41" t="s">
        <v>144</v>
      </c>
      <c r="D269" s="94">
        <v>13</v>
      </c>
      <c r="E269" s="42">
        <v>12</v>
      </c>
      <c r="F269" s="43">
        <f t="shared" si="31"/>
        <v>39592</v>
      </c>
      <c r="G269" s="43">
        <f t="shared" si="29"/>
        <v>39604</v>
      </c>
      <c r="H269" s="82"/>
      <c r="S269" s="116">
        <v>640</v>
      </c>
      <c r="T269" s="104">
        <v>2.5</v>
      </c>
      <c r="U269" s="104">
        <f t="shared" si="30"/>
        <v>240</v>
      </c>
    </row>
    <row r="270" spans="1:21" ht="12.75">
      <c r="A270" s="61"/>
      <c r="B270" s="61"/>
      <c r="C270" s="41" t="s">
        <v>139</v>
      </c>
      <c r="D270" s="94">
        <v>13</v>
      </c>
      <c r="E270" s="42">
        <v>5</v>
      </c>
      <c r="F270" s="43">
        <f t="shared" si="31"/>
        <v>39604</v>
      </c>
      <c r="G270" s="43">
        <f t="shared" si="29"/>
        <v>39609</v>
      </c>
      <c r="H270" s="82"/>
      <c r="S270" s="116">
        <v>48</v>
      </c>
      <c r="T270" s="104">
        <v>2.5</v>
      </c>
      <c r="U270" s="104">
        <f t="shared" si="30"/>
        <v>100</v>
      </c>
    </row>
    <row r="271" spans="1:21" ht="12.75">
      <c r="A271" s="61"/>
      <c r="B271" s="61"/>
      <c r="C271" s="41" t="s">
        <v>145</v>
      </c>
      <c r="D271" s="94">
        <v>14</v>
      </c>
      <c r="E271" s="42">
        <v>15</v>
      </c>
      <c r="F271" s="43">
        <f t="shared" si="31"/>
        <v>39609</v>
      </c>
      <c r="G271" s="43">
        <f t="shared" si="29"/>
        <v>39624</v>
      </c>
      <c r="H271" s="82"/>
      <c r="T271" s="104">
        <v>2.5</v>
      </c>
      <c r="U271" s="104">
        <f t="shared" si="30"/>
        <v>300</v>
      </c>
    </row>
    <row r="272" spans="1:21" ht="12.75">
      <c r="A272" s="61"/>
      <c r="B272" s="61"/>
      <c r="C272" s="41" t="s">
        <v>146</v>
      </c>
      <c r="D272" s="94">
        <v>1</v>
      </c>
      <c r="E272" s="42">
        <v>21</v>
      </c>
      <c r="F272" s="43">
        <f t="shared" si="31"/>
        <v>39624</v>
      </c>
      <c r="G272" s="43">
        <f aca="true" t="shared" si="32" ref="G272:G286">F272+E272</f>
        <v>39645</v>
      </c>
      <c r="H272" s="82"/>
      <c r="S272" s="116">
        <v>48</v>
      </c>
      <c r="T272" s="104">
        <v>4</v>
      </c>
      <c r="U272" s="104">
        <f t="shared" si="30"/>
        <v>672</v>
      </c>
    </row>
    <row r="273" spans="1:21" ht="12.75">
      <c r="A273" s="61"/>
      <c r="B273" s="61"/>
      <c r="C273" s="41" t="s">
        <v>147</v>
      </c>
      <c r="D273" s="94">
        <v>1</v>
      </c>
      <c r="E273" s="42">
        <v>8</v>
      </c>
      <c r="F273" s="43">
        <f t="shared" si="31"/>
        <v>39645</v>
      </c>
      <c r="G273" s="43">
        <f t="shared" si="32"/>
        <v>39653</v>
      </c>
      <c r="H273" s="82"/>
      <c r="S273" s="116">
        <v>48</v>
      </c>
      <c r="T273" s="104">
        <v>2.5</v>
      </c>
      <c r="U273" s="104">
        <f t="shared" si="30"/>
        <v>160</v>
      </c>
    </row>
    <row r="274" spans="1:21" ht="12.75">
      <c r="A274" s="61"/>
      <c r="B274" s="61"/>
      <c r="C274" s="41" t="s">
        <v>148</v>
      </c>
      <c r="D274" s="94">
        <v>42</v>
      </c>
      <c r="E274" s="42">
        <v>10</v>
      </c>
      <c r="F274" s="43">
        <f t="shared" si="31"/>
        <v>39653</v>
      </c>
      <c r="G274" s="43">
        <f t="shared" si="32"/>
        <v>39663</v>
      </c>
      <c r="H274" s="82"/>
      <c r="S274" s="116">
        <v>960</v>
      </c>
      <c r="T274" s="104">
        <v>2.5</v>
      </c>
      <c r="U274" s="104">
        <f t="shared" si="30"/>
        <v>200</v>
      </c>
    </row>
    <row r="275" spans="1:8" ht="12.75">
      <c r="A275" s="61"/>
      <c r="B275" s="46" t="s">
        <v>150</v>
      </c>
      <c r="D275" s="94"/>
      <c r="E275" s="42"/>
      <c r="F275" s="43"/>
      <c r="G275" s="43"/>
      <c r="H275" s="82"/>
    </row>
    <row r="276" spans="1:21" ht="12.75">
      <c r="A276" s="61"/>
      <c r="B276" s="61"/>
      <c r="C276" s="41" t="s">
        <v>136</v>
      </c>
      <c r="D276" s="94">
        <v>2</v>
      </c>
      <c r="E276" s="42">
        <v>15</v>
      </c>
      <c r="F276" s="43">
        <v>39601</v>
      </c>
      <c r="G276" s="43">
        <f t="shared" si="32"/>
        <v>39616</v>
      </c>
      <c r="H276" s="82"/>
      <c r="S276" s="116">
        <v>80</v>
      </c>
      <c r="T276" s="104">
        <v>5</v>
      </c>
      <c r="U276" s="104">
        <f aca="true" t="shared" si="33" ref="U276:U291">8*T276*E276</f>
        <v>600</v>
      </c>
    </row>
    <row r="277" spans="1:21" ht="12.75">
      <c r="A277" s="61"/>
      <c r="B277" s="61"/>
      <c r="C277" s="41" t="s">
        <v>137</v>
      </c>
      <c r="D277" s="94">
        <v>0</v>
      </c>
      <c r="E277" s="42">
        <v>2</v>
      </c>
      <c r="F277" s="43">
        <f>G276</f>
        <v>39616</v>
      </c>
      <c r="G277" s="43">
        <f t="shared" si="32"/>
        <v>39618</v>
      </c>
      <c r="H277" s="82"/>
      <c r="S277" s="116">
        <v>96</v>
      </c>
      <c r="T277" s="104">
        <v>2.5</v>
      </c>
      <c r="U277" s="104">
        <f t="shared" si="33"/>
        <v>40</v>
      </c>
    </row>
    <row r="278" spans="1:21" ht="12.75">
      <c r="A278" s="61"/>
      <c r="B278" s="61"/>
      <c r="C278" s="41" t="s">
        <v>151</v>
      </c>
      <c r="D278" s="94">
        <v>0</v>
      </c>
      <c r="E278" s="42">
        <v>25</v>
      </c>
      <c r="F278" s="43">
        <f aca="true" t="shared" si="34" ref="F278:F291">G277</f>
        <v>39618</v>
      </c>
      <c r="G278" s="43">
        <f t="shared" si="32"/>
        <v>39643</v>
      </c>
      <c r="H278" s="82"/>
      <c r="S278" s="116">
        <v>48</v>
      </c>
      <c r="T278" s="104">
        <v>2.5</v>
      </c>
      <c r="U278" s="104">
        <f t="shared" si="33"/>
        <v>500</v>
      </c>
    </row>
    <row r="279" spans="1:21" ht="12.75">
      <c r="A279" s="61"/>
      <c r="B279" s="61"/>
      <c r="C279" s="41" t="s">
        <v>139</v>
      </c>
      <c r="D279" s="94">
        <v>1</v>
      </c>
      <c r="E279" s="42">
        <v>4</v>
      </c>
      <c r="F279" s="43">
        <f t="shared" si="34"/>
        <v>39643</v>
      </c>
      <c r="G279" s="43">
        <f t="shared" si="32"/>
        <v>39647</v>
      </c>
      <c r="H279" s="82"/>
      <c r="S279" s="116">
        <v>96</v>
      </c>
      <c r="T279" s="104">
        <v>2.5</v>
      </c>
      <c r="U279" s="104">
        <f t="shared" si="33"/>
        <v>80</v>
      </c>
    </row>
    <row r="280" spans="1:21" ht="12.75">
      <c r="A280" s="61"/>
      <c r="B280" s="61"/>
      <c r="C280" s="41" t="s">
        <v>140</v>
      </c>
      <c r="D280" s="94">
        <v>0</v>
      </c>
      <c r="E280" s="42">
        <v>8</v>
      </c>
      <c r="F280" s="43">
        <f t="shared" si="34"/>
        <v>39647</v>
      </c>
      <c r="G280" s="43">
        <f t="shared" si="32"/>
        <v>39655</v>
      </c>
      <c r="H280" s="82"/>
      <c r="S280" s="116">
        <v>72</v>
      </c>
      <c r="T280" s="104">
        <v>4</v>
      </c>
      <c r="U280" s="104">
        <f t="shared" si="33"/>
        <v>256</v>
      </c>
    </row>
    <row r="281" spans="1:21" ht="12.75">
      <c r="A281" s="61"/>
      <c r="B281" s="61"/>
      <c r="C281" s="41" t="s">
        <v>141</v>
      </c>
      <c r="D281" s="94">
        <v>0</v>
      </c>
      <c r="E281" s="42">
        <v>1</v>
      </c>
      <c r="F281" s="43">
        <f t="shared" si="34"/>
        <v>39655</v>
      </c>
      <c r="G281" s="43">
        <f t="shared" si="32"/>
        <v>39656</v>
      </c>
      <c r="H281" s="82"/>
      <c r="S281" s="116">
        <v>64</v>
      </c>
      <c r="T281" s="104">
        <v>2.5</v>
      </c>
      <c r="U281" s="104">
        <f t="shared" si="33"/>
        <v>20</v>
      </c>
    </row>
    <row r="282" spans="1:21" ht="12.75">
      <c r="A282" s="61"/>
      <c r="B282" s="61"/>
      <c r="C282" s="41" t="s">
        <v>142</v>
      </c>
      <c r="D282" s="94">
        <v>5</v>
      </c>
      <c r="E282" s="42">
        <v>8</v>
      </c>
      <c r="F282" s="43">
        <f t="shared" si="34"/>
        <v>39656</v>
      </c>
      <c r="G282" s="43">
        <f t="shared" si="32"/>
        <v>39664</v>
      </c>
      <c r="H282" s="82"/>
      <c r="S282" s="116">
        <v>192</v>
      </c>
      <c r="T282" s="104">
        <v>4</v>
      </c>
      <c r="U282" s="104">
        <f t="shared" si="33"/>
        <v>256</v>
      </c>
    </row>
    <row r="283" spans="1:21" ht="12.75">
      <c r="A283" s="61"/>
      <c r="B283" s="61"/>
      <c r="C283" s="41" t="s">
        <v>143</v>
      </c>
      <c r="D283" s="94">
        <v>0</v>
      </c>
      <c r="E283" s="42">
        <v>4</v>
      </c>
      <c r="F283" s="43">
        <f t="shared" si="34"/>
        <v>39664</v>
      </c>
      <c r="G283" s="43">
        <f t="shared" si="32"/>
        <v>39668</v>
      </c>
      <c r="H283" s="82"/>
      <c r="S283" s="116">
        <v>16</v>
      </c>
      <c r="T283" s="104">
        <v>2.5</v>
      </c>
      <c r="U283" s="104">
        <f t="shared" si="33"/>
        <v>80</v>
      </c>
    </row>
    <row r="284" spans="1:21" ht="12.75">
      <c r="A284" s="61"/>
      <c r="B284" s="61"/>
      <c r="C284" s="41" t="s">
        <v>141</v>
      </c>
      <c r="D284" s="94">
        <v>-1</v>
      </c>
      <c r="E284" s="42">
        <v>1</v>
      </c>
      <c r="F284" s="43">
        <f t="shared" si="34"/>
        <v>39668</v>
      </c>
      <c r="G284" s="43">
        <f t="shared" si="32"/>
        <v>39669</v>
      </c>
      <c r="H284" s="82"/>
      <c r="T284" s="104">
        <v>2.5</v>
      </c>
      <c r="U284" s="104">
        <f t="shared" si="33"/>
        <v>20</v>
      </c>
    </row>
    <row r="285" spans="1:21" ht="12.75">
      <c r="A285" s="61"/>
      <c r="B285" s="61"/>
      <c r="C285" s="41" t="s">
        <v>144</v>
      </c>
      <c r="D285" s="94">
        <v>6</v>
      </c>
      <c r="E285" s="42">
        <v>12</v>
      </c>
      <c r="F285" s="43">
        <f t="shared" si="34"/>
        <v>39669</v>
      </c>
      <c r="G285" s="43">
        <f t="shared" si="32"/>
        <v>39681</v>
      </c>
      <c r="H285" s="82"/>
      <c r="S285" s="116">
        <v>640</v>
      </c>
      <c r="T285" s="104">
        <v>2.5</v>
      </c>
      <c r="U285" s="104">
        <f t="shared" si="33"/>
        <v>240</v>
      </c>
    </row>
    <row r="286" spans="1:21" ht="12.75">
      <c r="A286" s="61"/>
      <c r="B286" s="61"/>
      <c r="C286" s="41" t="s">
        <v>139</v>
      </c>
      <c r="D286" s="94">
        <v>6</v>
      </c>
      <c r="E286" s="42">
        <v>5</v>
      </c>
      <c r="F286" s="43">
        <f t="shared" si="34"/>
        <v>39681</v>
      </c>
      <c r="G286" s="43">
        <f t="shared" si="32"/>
        <v>39686</v>
      </c>
      <c r="H286" s="82"/>
      <c r="S286" s="116">
        <v>48</v>
      </c>
      <c r="T286" s="104">
        <v>2.5</v>
      </c>
      <c r="U286" s="104">
        <f t="shared" si="33"/>
        <v>100</v>
      </c>
    </row>
    <row r="287" spans="1:21" ht="12.75">
      <c r="A287" s="61"/>
      <c r="B287" s="61"/>
      <c r="C287" s="41" t="s">
        <v>145</v>
      </c>
      <c r="D287" s="94">
        <v>4</v>
      </c>
      <c r="E287" s="42">
        <v>15</v>
      </c>
      <c r="F287" s="43">
        <f t="shared" si="34"/>
        <v>39686</v>
      </c>
      <c r="G287" s="43">
        <f>F287+E287</f>
        <v>39701</v>
      </c>
      <c r="H287" s="82"/>
      <c r="T287" s="104">
        <v>2.5</v>
      </c>
      <c r="U287" s="104">
        <f t="shared" si="33"/>
        <v>300</v>
      </c>
    </row>
    <row r="288" spans="1:21" ht="12.75">
      <c r="A288" s="61"/>
      <c r="B288" s="61"/>
      <c r="C288" s="41" t="s">
        <v>146</v>
      </c>
      <c r="D288" s="94"/>
      <c r="E288" s="42">
        <v>21</v>
      </c>
      <c r="F288" s="43">
        <f t="shared" si="34"/>
        <v>39701</v>
      </c>
      <c r="G288" s="43">
        <f>F288+E288</f>
        <v>39722</v>
      </c>
      <c r="H288" s="82"/>
      <c r="T288" s="104">
        <v>4</v>
      </c>
      <c r="U288" s="104">
        <f t="shared" si="33"/>
        <v>672</v>
      </c>
    </row>
    <row r="289" spans="2:21" ht="12.75">
      <c r="B289" s="61"/>
      <c r="C289" s="41" t="s">
        <v>147</v>
      </c>
      <c r="D289" s="98"/>
      <c r="E289" s="42">
        <v>8</v>
      </c>
      <c r="F289" s="43">
        <f t="shared" si="34"/>
        <v>39722</v>
      </c>
      <c r="G289" s="43">
        <f>F289+E289</f>
        <v>39730</v>
      </c>
      <c r="H289" s="82"/>
      <c r="T289" s="104">
        <v>2.5</v>
      </c>
      <c r="U289" s="104">
        <f t="shared" si="33"/>
        <v>160</v>
      </c>
    </row>
    <row r="290" spans="1:21" ht="12.75">
      <c r="A290" s="59"/>
      <c r="B290" s="61"/>
      <c r="C290" s="41" t="s">
        <v>148</v>
      </c>
      <c r="E290" s="42">
        <v>10</v>
      </c>
      <c r="F290" s="43">
        <f t="shared" si="34"/>
        <v>39730</v>
      </c>
      <c r="G290" s="43">
        <f>F290+E290</f>
        <v>39740</v>
      </c>
      <c r="T290" s="104">
        <v>2.5</v>
      </c>
      <c r="U290" s="104">
        <f t="shared" si="33"/>
        <v>200</v>
      </c>
    </row>
    <row r="291" spans="1:21" ht="12.75">
      <c r="A291" s="59"/>
      <c r="B291" s="61"/>
      <c r="C291" s="41" t="s">
        <v>152</v>
      </c>
      <c r="E291" s="84">
        <v>1</v>
      </c>
      <c r="F291" s="43">
        <f t="shared" si="34"/>
        <v>39740</v>
      </c>
      <c r="G291" s="43">
        <f>F291+E291</f>
        <v>39741</v>
      </c>
      <c r="T291" s="104">
        <v>2.5</v>
      </c>
      <c r="U291" s="104">
        <f t="shared" si="33"/>
        <v>20</v>
      </c>
    </row>
    <row r="292" spans="1:25" ht="12.75">
      <c r="A292" s="46" t="s">
        <v>153</v>
      </c>
      <c r="C292" s="47"/>
      <c r="I292" s="101">
        <f>SUM(I9:I291)</f>
        <v>259</v>
      </c>
      <c r="N292" s="101">
        <f>SUM(N9:N291)</f>
        <v>1685</v>
      </c>
      <c r="O292" s="101">
        <f>SUM(O9:O291)</f>
        <v>0</v>
      </c>
      <c r="P292" s="101">
        <f>SUM(P9:P291)</f>
        <v>12502</v>
      </c>
      <c r="Q292" s="101">
        <f>SUM(Q9:Q291)</f>
        <v>0</v>
      </c>
      <c r="R292" s="101">
        <f>SUM(R9:R291)</f>
        <v>0</v>
      </c>
      <c r="S292" s="118">
        <f>SUM(S64:S288)</f>
        <v>25551.486539999998</v>
      </c>
      <c r="T292" s="110"/>
      <c r="U292" s="101">
        <f>SUM(U9:U291)</f>
        <v>54252</v>
      </c>
      <c r="V292" s="101">
        <f>SUM(V9:V291)</f>
        <v>0</v>
      </c>
      <c r="W292" s="101">
        <f>SUM(W9:W291)</f>
        <v>0</v>
      </c>
      <c r="X292" s="101">
        <f>SUM(X9:X291)</f>
        <v>0</v>
      </c>
      <c r="Y292" s="101">
        <f>SUM(Y9:Y291)</f>
        <v>3600</v>
      </c>
    </row>
    <row r="293" ht="12.75">
      <c r="U293" s="73"/>
    </row>
    <row r="294" spans="9:25" ht="12.75">
      <c r="I294">
        <v>1000</v>
      </c>
      <c r="P294">
        <v>160.5</v>
      </c>
      <c r="U294" s="73">
        <v>80.19</v>
      </c>
      <c r="Y294">
        <v>142</v>
      </c>
    </row>
    <row r="295" ht="12.75">
      <c r="U295" s="73"/>
    </row>
    <row r="296" spans="3:25" ht="12.75">
      <c r="C296" s="103">
        <f>SUM(I296,P296,U296,Y296)</f>
        <v>7127238.88</v>
      </c>
      <c r="I296" s="102">
        <f>+I294*I292</f>
        <v>259000</v>
      </c>
      <c r="P296" s="102">
        <f>+P294*P292</f>
        <v>2006571</v>
      </c>
      <c r="U296" s="102">
        <f>+U294*U292</f>
        <v>4350467.88</v>
      </c>
      <c r="Y296" s="102">
        <f>+Y294*Y292</f>
        <v>511200</v>
      </c>
    </row>
    <row r="297" ht="12.75">
      <c r="C297" s="102">
        <v>3154000</v>
      </c>
    </row>
  </sheetData>
  <printOptions gridLines="1" horizontalCentered="1" verticalCentered="1"/>
  <pageMargins left="0.25" right="0.25" top="0.44" bottom="0.35" header="0.25" footer="0.25"/>
  <pageSetup fitToHeight="5" horizontalDpi="600" verticalDpi="600" orientation="portrait" paperSize="3" scale="67" r:id="rId1"/>
  <rowBreaks count="2" manualBreakCount="2">
    <brk id="124" max="24" man="1"/>
    <brk id="226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2007-04-04T17:45:15Z</cp:lastPrinted>
  <dcterms:created xsi:type="dcterms:W3CDTF">2007-03-30T20:59:22Z</dcterms:created>
  <dcterms:modified xsi:type="dcterms:W3CDTF">2007-04-04T17:46:40Z</dcterms:modified>
  <cp:category/>
  <cp:version/>
  <cp:contentType/>
  <cp:contentStatus/>
</cp:coreProperties>
</file>