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88" yWindow="65344" windowWidth="15480" windowHeight="11640" firstSheet="1" activeTab="2"/>
  </bookViews>
  <sheets>
    <sheet name="Table I - Dsn Labor" sheetId="1" r:id="rId1"/>
    <sheet name="Table II - M&amp;S" sheetId="2" r:id="rId2"/>
    <sheet name="Table III - Fab &amp; Assy" sheetId="3" r:id="rId3"/>
    <sheet name="Table IV - Conting &amp; Risk " sheetId="4" r:id="rId4"/>
  </sheets>
  <definedNames>
    <definedName name="_xlnm.Print_Area" localSheetId="0">'Table I - Dsn Labor'!$A$6:$S$17,'Table I - Dsn Labor'!#REF!</definedName>
    <definedName name="_xlnm.Print_Area" localSheetId="2">'Table III - Fab &amp; Assy'!$A$8:$U$81</definedName>
    <definedName name="_xlnm.Print_Titles" localSheetId="0">'Table I - Dsn Labor'!$6:$7</definedName>
    <definedName name="_xlnm.Print_Titles" localSheetId="1">'Table II - M&amp;S'!$1:$3</definedName>
    <definedName name="_xlnm.Print_Titles" localSheetId="2">'Table III - Fab &amp; Assy'!$1:$7</definedName>
  </definedNames>
  <calcPr fullCalcOnLoad="1"/>
</workbook>
</file>

<file path=xl/sharedStrings.xml><?xml version="1.0" encoding="utf-8"?>
<sst xmlns="http://schemas.openxmlformats.org/spreadsheetml/2006/main" count="168" uniqueCount="101">
  <si>
    <t>EMTB</t>
  </si>
  <si>
    <t>ECEM</t>
  </si>
  <si>
    <t>EMSM</t>
  </si>
  <si>
    <t>Uncertainty of the Estimate</t>
  </si>
  <si>
    <t>Design Maturity</t>
  </si>
  <si>
    <t>High</t>
  </si>
  <si>
    <t>Medium</t>
  </si>
  <si>
    <t>Low</t>
  </si>
  <si>
    <t>Residual Risks</t>
  </si>
  <si>
    <t>Risk</t>
  </si>
  <si>
    <t>Very Likely</t>
  </si>
  <si>
    <t>Liklihood of Occurring</t>
  </si>
  <si>
    <t xml:space="preserve">Likely </t>
  </si>
  <si>
    <t>Not Likely</t>
  </si>
  <si>
    <t>Very Unlikely</t>
  </si>
  <si>
    <t>Mitigation Stgrategies</t>
  </si>
  <si>
    <t>Consequence if Occurs</t>
  </si>
  <si>
    <t>Cost</t>
  </si>
  <si>
    <t>Schedule</t>
  </si>
  <si>
    <t>#1</t>
  </si>
  <si>
    <t>#2</t>
  </si>
  <si>
    <t>Comments/Other Cionsiderations</t>
  </si>
  <si>
    <t>EMSB</t>
  </si>
  <si>
    <t>EESM</t>
  </si>
  <si>
    <t>EESB</t>
  </si>
  <si>
    <t>EETB</t>
  </si>
  <si>
    <t>ECSB</t>
  </si>
  <si>
    <t>ECTB</t>
  </si>
  <si>
    <t>Materials and Supplies</t>
  </si>
  <si>
    <t>WBS Number: 185</t>
  </si>
  <si>
    <t>Job Number:  1802</t>
  </si>
  <si>
    <t>Job Title:  FPA Oversight and Support</t>
  </si>
  <si>
    <t>WBS Title:  Assembly of Field Periods</t>
  </si>
  <si>
    <t>Job Manager: Mike Viola</t>
  </si>
  <si>
    <t>CREW</t>
  </si>
  <si>
    <t>NEW EMTB</t>
  </si>
  <si>
    <t>Assumes 5 day workweek 1 shift no overtime</t>
  </si>
  <si>
    <t xml:space="preserve">Parallel ops for sta 2 </t>
  </si>
  <si>
    <t>TASK DESCRIPTION</t>
  </si>
  <si>
    <t>Work days</t>
  </si>
  <si>
    <t>41MS</t>
  </si>
  <si>
    <t>48MS</t>
  </si>
  <si>
    <t>37STK</t>
  </si>
  <si>
    <t>35TRVL</t>
  </si>
  <si>
    <t>31OT</t>
  </si>
  <si>
    <t xml:space="preserve">EMEM </t>
  </si>
  <si>
    <t>RM2</t>
  </si>
  <si>
    <t>RM3</t>
  </si>
  <si>
    <t xml:space="preserve">Fabrication and Assembly </t>
  </si>
  <si>
    <t>ORNL EM/DSN</t>
  </si>
  <si>
    <t>SHTB</t>
  </si>
  <si>
    <t>Assumptions:</t>
  </si>
  <si>
    <t>Parallel ops for sta 5 (2 fixtures available)</t>
  </si>
  <si>
    <t>Only 1 fixture for station 3 only one shift</t>
  </si>
  <si>
    <t xml:space="preserve">Job Number:  1815 </t>
  </si>
  <si>
    <t>Job Title:  FPA Activities for Stations 5 in the TFTR Test Cell</t>
  </si>
  <si>
    <t>Can do 2 shift for Station 5, but would require additional supervision</t>
  </si>
  <si>
    <t>This is a fabrication job - all design support included in Table III.</t>
  </si>
  <si>
    <t>Job: 1815 - Field Period Assembly Station 5 (in NCSX TC)-VIOLA</t>
  </si>
  <si>
    <t>Station 5- Final FP Assy -FP#1 (in NCSX TC)</t>
  </si>
  <si>
    <t>metrology network</t>
  </si>
  <si>
    <t>Bolt on 2  Port Extensions needed for first Plasma diagnostics</t>
  </si>
  <si>
    <t>10" ports provided by WBS 38</t>
  </si>
  <si>
    <t>MTM NCR Hardware repurchase (bolt kits &amp; cover plates)</t>
  </si>
  <si>
    <t>Weld Wire &amp; weld supples</t>
  </si>
  <si>
    <t xml:space="preserve">Testout Sta 5 equipt &amp; procedures                 </t>
  </si>
  <si>
    <t xml:space="preserve">Check 3 sled interfaces adjust holes                               </t>
  </si>
  <si>
    <t xml:space="preserve">Fixtures installed - final metrology                    </t>
  </si>
  <si>
    <t xml:space="preserve">Install on support platform                      </t>
  </si>
  <si>
    <t xml:space="preserve">Mount MC/VV assembly to support frame a          </t>
  </si>
  <si>
    <t xml:space="preserve">Position and weld all ports to VV                </t>
  </si>
  <si>
    <t xml:space="preserve">Inspect Welds                                    </t>
  </si>
  <si>
    <t xml:space="preserve">Assemble left TF Coil Assembly check position    </t>
  </si>
  <si>
    <t xml:space="preserve">Change platforms                                 </t>
  </si>
  <si>
    <t xml:space="preserve">Assemble right TF Coil Assembly chk position     </t>
  </si>
  <si>
    <t xml:space="preserve">Attach TF coils to MC's                          </t>
  </si>
  <si>
    <t>Align TF Coils</t>
  </si>
  <si>
    <t>Position, tack-weld only two large horizontal diag ports (port 4's)</t>
  </si>
  <si>
    <t xml:space="preserve">Assemble external trim coils (in wbs75)          </t>
  </si>
  <si>
    <t xml:space="preserve">Close up VV, leak check                          </t>
  </si>
  <si>
    <t xml:space="preserve">Adjust final support base interfaces             </t>
  </si>
  <si>
    <t xml:space="preserve">Final metrology outside &amp; inside                 </t>
  </si>
  <si>
    <t>Lift onto Station 6 assembly structure</t>
  </si>
  <si>
    <t>Station 5- Final FP Assy -FP#2 (in NCSX TC)</t>
  </si>
  <si>
    <t>Station 5- Final FP Assy -FP#3 (in NCSX TC)</t>
  </si>
  <si>
    <t xml:space="preserve">Position and weld all ports to VV*2 shift*       </t>
  </si>
  <si>
    <t xml:space="preserve">Last field period assembled                      </t>
  </si>
  <si>
    <t>Job:1810 - Field Period Assembly-VIOLA Total</t>
  </si>
  <si>
    <t>Basis of Estimate</t>
  </si>
  <si>
    <t>Design Complexity</t>
  </si>
  <si>
    <t>Welds fail inspection</t>
  </si>
  <si>
    <t>2 m-d/weld</t>
  </si>
  <si>
    <t>2 days/rejected weld</t>
  </si>
  <si>
    <t>Excessive distortion</t>
  </si>
  <si>
    <t>X</t>
  </si>
  <si>
    <t>Standard welding techniques adjust for welding in tight confines inside vessel</t>
  </si>
  <si>
    <t>Welding vessel while using metrology for measuring distortion</t>
  </si>
  <si>
    <t>Apply torch heat to adjust distortion or grind and re-weld as necessary</t>
  </si>
  <si>
    <t>1/2 m-d for torch heat adjustments and ~2m-d if need to grind out and re-weld</t>
  </si>
  <si>
    <t>1/2 to 2 m-d per instance</t>
  </si>
  <si>
    <t>Based on quotes from PPPL Tech Shop based on similar tasks, tempered (adjusted) for complexity of having to do all welds from inside of the vessel.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</si>
</sst>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_(* #,##0_);_(* \(#,##0\);_(* &quot;-&quot;??_);_(@_)"/>
    <numFmt numFmtId="179" formatCode="0.0;[Red]0.0"/>
    <numFmt numFmtId="180" formatCode="0_)"/>
    <numFmt numFmtId="181" formatCode="dd\-mmm\-yy_)"/>
    <numFmt numFmtId="182" formatCode="_(&quot;$&quot;* #,##0\K_);_(&quot;$&quot;* \(#,###\K\);_(&quot;$&quot;* &quot;-&quot;??_);_(@_)"/>
  </numFmts>
  <fonts count="2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u val="single"/>
      <sz val="10"/>
      <name val="Arial"/>
      <family val="0"/>
    </font>
    <font>
      <sz val="14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b/>
      <sz val="9"/>
      <name val="Times"/>
      <family val="0"/>
    </font>
    <font>
      <sz val="9"/>
      <name val="Times"/>
      <family val="0"/>
    </font>
    <font>
      <b/>
      <sz val="9"/>
      <color indexed="10"/>
      <name val="Times"/>
      <family val="0"/>
    </font>
    <font>
      <sz val="9"/>
      <color indexed="12"/>
      <name val="Times"/>
      <family val="0"/>
    </font>
    <font>
      <b/>
      <sz val="11"/>
      <name val="Arial"/>
      <family val="2"/>
    </font>
    <font>
      <sz val="11"/>
      <name val="Arial"/>
      <family val="0"/>
    </font>
    <font>
      <b/>
      <sz val="11"/>
      <name val="Times"/>
      <family val="0"/>
    </font>
    <font>
      <sz val="11"/>
      <name val="Times"/>
      <family val="0"/>
    </font>
    <font>
      <b/>
      <sz val="11"/>
      <color indexed="10"/>
      <name val="Times"/>
      <family val="0"/>
    </font>
    <font>
      <sz val="11"/>
      <color indexed="12"/>
      <name val="Times"/>
      <family val="0"/>
    </font>
    <font>
      <b/>
      <sz val="11"/>
      <color indexed="12"/>
      <name val="Times"/>
      <family val="1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trike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gray125"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Continuous" vertical="top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wrapText="1"/>
    </xf>
    <xf numFmtId="2" fontId="0" fillId="0" borderId="0" xfId="0" applyNumberFormat="1" applyAlignment="1">
      <alignment/>
    </xf>
    <xf numFmtId="0" fontId="8" fillId="2" borderId="0" xfId="0" applyFont="1" applyFill="1" applyAlignment="1">
      <alignment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2" fillId="0" borderId="0" xfId="0" applyFont="1" applyAlignment="1">
      <alignment horizontal="left" vertical="top" wrapText="1"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 wrapText="1"/>
    </xf>
    <xf numFmtId="0" fontId="12" fillId="3" borderId="0" xfId="0" applyFont="1" applyFill="1" applyAlignment="1">
      <alignment/>
    </xf>
    <xf numFmtId="0" fontId="13" fillId="3" borderId="0" xfId="0" applyFont="1" applyFill="1" applyAlignment="1">
      <alignment/>
    </xf>
    <xf numFmtId="0" fontId="12" fillId="0" borderId="1" xfId="0" applyFont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4" fillId="0" borderId="2" xfId="0" applyFont="1" applyFill="1" applyBorder="1" applyAlignment="1">
      <alignment textRotation="90" wrapText="1"/>
    </xf>
    <xf numFmtId="0" fontId="14" fillId="0" borderId="3" xfId="0" applyFont="1" applyFill="1" applyBorder="1" applyAlignment="1">
      <alignment textRotation="90" wrapText="1"/>
    </xf>
    <xf numFmtId="0" fontId="14" fillId="0" borderId="4" xfId="0" applyFont="1" applyFill="1" applyBorder="1" applyAlignment="1">
      <alignment textRotation="90" wrapText="1"/>
    </xf>
    <xf numFmtId="1" fontId="15" fillId="0" borderId="3" xfId="0" applyNumberFormat="1" applyFont="1" applyFill="1" applyBorder="1" applyAlignment="1">
      <alignment textRotation="90" wrapText="1"/>
    </xf>
    <xf numFmtId="0" fontId="1" fillId="0" borderId="0" xfId="0" applyFont="1" applyAlignment="1">
      <alignment horizontal="left" vertical="top"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Continuous" vertical="top"/>
    </xf>
    <xf numFmtId="165" fontId="5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2" borderId="0" xfId="0" applyNumberFormat="1" applyFill="1" applyAlignment="1">
      <alignment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Font="1" applyAlignment="1">
      <alignment horizontal="left" vertical="top" wrapText="1"/>
    </xf>
    <xf numFmtId="165" fontId="13" fillId="3" borderId="0" xfId="0" applyNumberFormat="1" applyFont="1" applyFill="1" applyAlignment="1">
      <alignment/>
    </xf>
    <xf numFmtId="1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1" fontId="0" fillId="0" borderId="0" xfId="0" applyNumberFormat="1" applyAlignment="1">
      <alignment horizontal="centerContinuous" vertical="top"/>
    </xf>
    <xf numFmtId="1" fontId="0" fillId="0" borderId="0" xfId="0" applyNumberFormat="1" applyAlignment="1">
      <alignment horizontal="left" vertical="top" wrapText="1"/>
    </xf>
    <xf numFmtId="1" fontId="0" fillId="0" borderId="0" xfId="0" applyNumberFormat="1" applyFont="1" applyAlignment="1">
      <alignment horizontal="left" vertical="top" wrapText="1"/>
    </xf>
    <xf numFmtId="1" fontId="0" fillId="0" borderId="0" xfId="0" applyNumberFormat="1" applyFont="1" applyAlignment="1">
      <alignment horizontal="centerContinuous" vertical="top"/>
    </xf>
    <xf numFmtId="1" fontId="15" fillId="0" borderId="5" xfId="0" applyNumberFormat="1" applyFont="1" applyFill="1" applyBorder="1" applyAlignment="1">
      <alignment textRotation="90" wrapText="1"/>
    </xf>
    <xf numFmtId="1" fontId="15" fillId="0" borderId="6" xfId="0" applyNumberFormat="1" applyFont="1" applyFill="1" applyBorder="1" applyAlignment="1">
      <alignment textRotation="90" wrapText="1"/>
    </xf>
    <xf numFmtId="1" fontId="15" fillId="0" borderId="4" xfId="0" applyNumberFormat="1" applyFont="1" applyFill="1" applyBorder="1" applyAlignment="1">
      <alignment wrapText="1"/>
    </xf>
    <xf numFmtId="1" fontId="13" fillId="4" borderId="0" xfId="0" applyNumberFormat="1" applyFont="1" applyFill="1" applyAlignment="1">
      <alignment wrapText="1"/>
    </xf>
    <xf numFmtId="1" fontId="13" fillId="3" borderId="0" xfId="0" applyNumberFormat="1" applyFont="1" applyFill="1" applyAlignment="1">
      <alignment/>
    </xf>
    <xf numFmtId="1" fontId="13" fillId="3" borderId="7" xfId="0" applyNumberFormat="1" applyFont="1" applyFill="1" applyBorder="1" applyAlignment="1">
      <alignment/>
    </xf>
    <xf numFmtId="165" fontId="0" fillId="0" borderId="0" xfId="0" applyNumberFormat="1" applyAlignment="1">
      <alignment horizontal="centerContinuous" vertical="top"/>
    </xf>
    <xf numFmtId="165" fontId="0" fillId="0" borderId="0" xfId="0" applyNumberFormat="1" applyFont="1" applyAlignment="1">
      <alignment horizontal="centerContinuous" vertical="top"/>
    </xf>
    <xf numFmtId="165" fontId="15" fillId="0" borderId="3" xfId="0" applyNumberFormat="1" applyFont="1" applyFill="1" applyBorder="1" applyAlignment="1">
      <alignment textRotation="90" wrapText="1"/>
    </xf>
    <xf numFmtId="1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" fontId="17" fillId="0" borderId="0" xfId="0" applyNumberFormat="1" applyFont="1" applyAlignment="1">
      <alignment horizontal="centerContinuous" vertical="top"/>
    </xf>
    <xf numFmtId="0" fontId="17" fillId="0" borderId="0" xfId="0" applyFont="1" applyAlignment="1">
      <alignment horizontal="centerContinuous" vertical="top"/>
    </xf>
    <xf numFmtId="1" fontId="17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8" fillId="0" borderId="1" xfId="0" applyFont="1" applyBorder="1" applyAlignment="1">
      <alignment/>
    </xf>
    <xf numFmtId="0" fontId="18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20" fillId="0" borderId="2" xfId="0" applyFont="1" applyFill="1" applyBorder="1" applyAlignment="1">
      <alignment textRotation="90" wrapText="1"/>
    </xf>
    <xf numFmtId="0" fontId="20" fillId="0" borderId="3" xfId="0" applyFont="1" applyFill="1" applyBorder="1" applyAlignment="1">
      <alignment textRotation="90" wrapText="1"/>
    </xf>
    <xf numFmtId="1" fontId="21" fillId="0" borderId="3" xfId="0" applyNumberFormat="1" applyFont="1" applyFill="1" applyBorder="1" applyAlignment="1">
      <alignment textRotation="90" wrapText="1"/>
    </xf>
    <xf numFmtId="1" fontId="21" fillId="0" borderId="5" xfId="0" applyNumberFormat="1" applyFont="1" applyFill="1" applyBorder="1" applyAlignment="1">
      <alignment textRotation="90" wrapText="1"/>
    </xf>
    <xf numFmtId="1" fontId="21" fillId="0" borderId="6" xfId="0" applyNumberFormat="1" applyFont="1" applyFill="1" applyBorder="1" applyAlignment="1">
      <alignment textRotation="90" wrapText="1"/>
    </xf>
    <xf numFmtId="1" fontId="19" fillId="4" borderId="0" xfId="0" applyNumberFormat="1" applyFont="1" applyFill="1" applyAlignment="1">
      <alignment wrapText="1"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20" fillId="0" borderId="0" xfId="0" applyFont="1" applyFill="1" applyBorder="1" applyAlignment="1">
      <alignment textRotation="90" wrapText="1"/>
    </xf>
    <xf numFmtId="1" fontId="21" fillId="0" borderId="0" xfId="0" applyNumberFormat="1" applyFont="1" applyFill="1" applyBorder="1" applyAlignment="1">
      <alignment textRotation="90" wrapText="1"/>
    </xf>
    <xf numFmtId="0" fontId="18" fillId="3" borderId="0" xfId="0" applyFont="1" applyFill="1" applyAlignment="1">
      <alignment/>
    </xf>
    <xf numFmtId="0" fontId="19" fillId="3" borderId="0" xfId="0" applyFont="1" applyFill="1" applyAlignment="1">
      <alignment/>
    </xf>
    <xf numFmtId="1" fontId="19" fillId="3" borderId="0" xfId="0" applyNumberFormat="1" applyFont="1" applyFill="1" applyAlignment="1">
      <alignment/>
    </xf>
    <xf numFmtId="1" fontId="19" fillId="3" borderId="7" xfId="0" applyNumberFormat="1" applyFont="1" applyFill="1" applyBorder="1" applyAlignment="1">
      <alignment/>
    </xf>
    <xf numFmtId="0" fontId="16" fillId="5" borderId="8" xfId="0" applyFont="1" applyFill="1" applyBorder="1" applyAlignment="1">
      <alignment/>
    </xf>
    <xf numFmtId="0" fontId="16" fillId="5" borderId="9" xfId="0" applyFont="1" applyFill="1" applyBorder="1" applyAlignment="1">
      <alignment/>
    </xf>
    <xf numFmtId="0" fontId="17" fillId="5" borderId="9" xfId="0" applyFont="1" applyFill="1" applyBorder="1" applyAlignment="1">
      <alignment/>
    </xf>
    <xf numFmtId="0" fontId="17" fillId="5" borderId="0" xfId="0" applyFont="1" applyFill="1" applyAlignment="1">
      <alignment/>
    </xf>
    <xf numFmtId="0" fontId="23" fillId="5" borderId="9" xfId="0" applyFont="1" applyFill="1" applyBorder="1" applyAlignment="1">
      <alignment/>
    </xf>
    <xf numFmtId="0" fontId="16" fillId="6" borderId="8" xfId="0" applyFont="1" applyFill="1" applyBorder="1" applyAlignment="1">
      <alignment/>
    </xf>
    <xf numFmtId="0" fontId="17" fillId="6" borderId="0" xfId="0" applyFont="1" applyFill="1" applyAlignment="1">
      <alignment/>
    </xf>
    <xf numFmtId="0" fontId="17" fillId="6" borderId="8" xfId="0" applyFont="1" applyFill="1" applyBorder="1" applyAlignment="1">
      <alignment/>
    </xf>
    <xf numFmtId="14" fontId="23" fillId="6" borderId="8" xfId="0" applyNumberFormat="1" applyFont="1" applyFill="1" applyBorder="1" applyAlignment="1">
      <alignment/>
    </xf>
    <xf numFmtId="9" fontId="17" fillId="6" borderId="0" xfId="0" applyNumberFormat="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80" fontId="17" fillId="0" borderId="8" xfId="0" applyNumberFormat="1" applyFont="1" applyFill="1" applyBorder="1" applyAlignment="1">
      <alignment/>
    </xf>
    <xf numFmtId="2" fontId="17" fillId="0" borderId="0" xfId="0" applyNumberFormat="1" applyFont="1" applyFill="1" applyAlignment="1">
      <alignment/>
    </xf>
    <xf numFmtId="9" fontId="17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4" fillId="0" borderId="10" xfId="0" applyFont="1" applyBorder="1" applyAlignment="1">
      <alignment/>
    </xf>
    <xf numFmtId="0" fontId="25" fillId="0" borderId="0" xfId="0" applyFont="1" applyAlignment="1">
      <alignment/>
    </xf>
    <xf numFmtId="180" fontId="25" fillId="0" borderId="8" xfId="0" applyNumberFormat="1" applyFont="1" applyBorder="1" applyAlignment="1">
      <alignment/>
    </xf>
    <xf numFmtId="0" fontId="25" fillId="7" borderId="0" xfId="0" applyFont="1" applyFill="1" applyAlignment="1">
      <alignment/>
    </xf>
    <xf numFmtId="9" fontId="25" fillId="0" borderId="0" xfId="0" applyNumberFormat="1" applyFont="1" applyBorder="1" applyAlignment="1">
      <alignment/>
    </xf>
    <xf numFmtId="0" fontId="25" fillId="0" borderId="0" xfId="0" applyFont="1" applyFill="1" applyAlignment="1">
      <alignment/>
    </xf>
    <xf numFmtId="165" fontId="25" fillId="0" borderId="0" xfId="0" applyNumberFormat="1" applyFont="1" applyFill="1" applyAlignment="1">
      <alignment/>
    </xf>
    <xf numFmtId="0" fontId="16" fillId="0" borderId="10" xfId="0" applyFont="1" applyBorder="1" applyAlignment="1">
      <alignment/>
    </xf>
    <xf numFmtId="180" fontId="17" fillId="0" borderId="8" xfId="0" applyNumberFormat="1" applyFont="1" applyBorder="1" applyAlignment="1">
      <alignment/>
    </xf>
    <xf numFmtId="0" fontId="17" fillId="7" borderId="0" xfId="0" applyFont="1" applyFill="1" applyAlignment="1">
      <alignment/>
    </xf>
    <xf numFmtId="9" fontId="17" fillId="0" borderId="0" xfId="0" applyNumberFormat="1" applyFont="1" applyBorder="1" applyAlignment="1">
      <alignment/>
    </xf>
    <xf numFmtId="165" fontId="17" fillId="0" borderId="0" xfId="0" applyNumberFormat="1" applyFont="1" applyFill="1" applyAlignment="1">
      <alignment/>
    </xf>
    <xf numFmtId="0" fontId="17" fillId="0" borderId="8" xfId="0" applyFont="1" applyBorder="1" applyAlignment="1">
      <alignment/>
    </xf>
    <xf numFmtId="0" fontId="25" fillId="0" borderId="8" xfId="0" applyFont="1" applyBorder="1" applyAlignment="1">
      <alignment/>
    </xf>
    <xf numFmtId="0" fontId="25" fillId="0" borderId="11" xfId="0" applyFont="1" applyBorder="1" applyAlignment="1">
      <alignment/>
    </xf>
    <xf numFmtId="9" fontId="25" fillId="0" borderId="11" xfId="0" applyNumberFormat="1" applyFont="1" applyBorder="1" applyAlignment="1">
      <alignment/>
    </xf>
    <xf numFmtId="0" fontId="17" fillId="0" borderId="8" xfId="0" applyFont="1" applyFill="1" applyBorder="1" applyAlignment="1">
      <alignment/>
    </xf>
    <xf numFmtId="0" fontId="26" fillId="8" borderId="8" xfId="0" applyFont="1" applyFill="1" applyBorder="1" applyAlignment="1">
      <alignment/>
    </xf>
    <xf numFmtId="180" fontId="26" fillId="8" borderId="8" xfId="0" applyNumberFormat="1" applyFont="1" applyFill="1" applyBorder="1" applyAlignment="1">
      <alignment/>
    </xf>
    <xf numFmtId="9" fontId="26" fillId="8" borderId="0" xfId="0" applyNumberFormat="1" applyFont="1" applyFill="1" applyBorder="1" applyAlignment="1">
      <alignment/>
    </xf>
    <xf numFmtId="0" fontId="26" fillId="8" borderId="0" xfId="0" applyFont="1" applyFill="1" applyAlignment="1">
      <alignment/>
    </xf>
    <xf numFmtId="0" fontId="17" fillId="0" borderId="12" xfId="0" applyFont="1" applyFill="1" applyBorder="1" applyAlignment="1">
      <alignment/>
    </xf>
    <xf numFmtId="0" fontId="16" fillId="6" borderId="10" xfId="0" applyFont="1" applyFill="1" applyBorder="1" applyAlignment="1">
      <alignment/>
    </xf>
    <xf numFmtId="180" fontId="17" fillId="6" borderId="8" xfId="0" applyNumberFormat="1" applyFont="1" applyFill="1" applyBorder="1" applyAlignment="1">
      <alignment/>
    </xf>
    <xf numFmtId="0" fontId="17" fillId="6" borderId="0" xfId="0" applyFont="1" applyFill="1" applyBorder="1" applyAlignment="1">
      <alignment/>
    </xf>
    <xf numFmtId="0" fontId="17" fillId="6" borderId="0" xfId="0" applyFont="1" applyFill="1" applyBorder="1" applyAlignment="1">
      <alignment/>
    </xf>
    <xf numFmtId="180" fontId="17" fillId="6" borderId="0" xfId="0" applyNumberFormat="1" applyFont="1" applyFill="1" applyBorder="1" applyAlignment="1">
      <alignment/>
    </xf>
    <xf numFmtId="14" fontId="23" fillId="6" borderId="0" xfId="0" applyNumberFormat="1" applyFont="1" applyFill="1" applyBorder="1" applyAlignment="1">
      <alignment/>
    </xf>
    <xf numFmtId="180" fontId="17" fillId="0" borderId="12" xfId="0" applyNumberFormat="1" applyFont="1" applyBorder="1" applyAlignment="1">
      <alignment/>
    </xf>
    <xf numFmtId="165" fontId="26" fillId="8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9" fontId="17" fillId="0" borderId="0" xfId="0" applyNumberFormat="1" applyFont="1" applyAlignment="1">
      <alignment/>
    </xf>
    <xf numFmtId="180" fontId="17" fillId="0" borderId="12" xfId="0" applyNumberFormat="1" applyFont="1" applyFill="1" applyBorder="1" applyAlignment="1">
      <alignment/>
    </xf>
    <xf numFmtId="0" fontId="17" fillId="0" borderId="11" xfId="0" applyFont="1" applyBorder="1" applyAlignment="1">
      <alignment/>
    </xf>
    <xf numFmtId="0" fontId="17" fillId="0" borderId="11" xfId="0" applyFont="1" applyFill="1" applyBorder="1" applyAlignment="1">
      <alignment/>
    </xf>
    <xf numFmtId="165" fontId="17" fillId="0" borderId="11" xfId="0" applyNumberFormat="1" applyFont="1" applyFill="1" applyBorder="1" applyAlignment="1">
      <alignment/>
    </xf>
    <xf numFmtId="0" fontId="16" fillId="3" borderId="8" xfId="0" applyFont="1" applyFill="1" applyBorder="1" applyAlignment="1">
      <alignment/>
    </xf>
    <xf numFmtId="0" fontId="16" fillId="3" borderId="0" xfId="0" applyFont="1" applyFill="1" applyAlignment="1">
      <alignment/>
    </xf>
    <xf numFmtId="0" fontId="17" fillId="3" borderId="13" xfId="0" applyFont="1" applyFill="1" applyBorder="1" applyAlignment="1">
      <alignment/>
    </xf>
    <xf numFmtId="0" fontId="17" fillId="3" borderId="0" xfId="0" applyFont="1" applyFill="1" applyAlignment="1">
      <alignment/>
    </xf>
    <xf numFmtId="178" fontId="17" fillId="3" borderId="0" xfId="15" applyNumberFormat="1" applyFont="1" applyFill="1" applyAlignment="1">
      <alignment/>
    </xf>
    <xf numFmtId="0" fontId="16" fillId="5" borderId="9" xfId="0" applyFont="1" applyFill="1" applyBorder="1" applyAlignment="1">
      <alignment/>
    </xf>
    <xf numFmtId="182" fontId="16" fillId="5" borderId="9" xfId="0" applyNumberFormat="1" applyFont="1" applyFill="1" applyBorder="1" applyAlignment="1">
      <alignment/>
    </xf>
    <xf numFmtId="2" fontId="16" fillId="5" borderId="9" xfId="0" applyNumberFormat="1" applyFont="1" applyFill="1" applyBorder="1" applyAlignment="1">
      <alignment/>
    </xf>
    <xf numFmtId="0" fontId="16" fillId="5" borderId="0" xfId="0" applyFont="1" applyFill="1" applyAlignment="1">
      <alignment/>
    </xf>
    <xf numFmtId="1" fontId="18" fillId="3" borderId="0" xfId="0" applyNumberFormat="1" applyFont="1" applyFill="1" applyAlignment="1">
      <alignment/>
    </xf>
    <xf numFmtId="1" fontId="17" fillId="0" borderId="0" xfId="0" applyNumberFormat="1" applyFont="1" applyAlignment="1">
      <alignment/>
    </xf>
    <xf numFmtId="1" fontId="22" fillId="0" borderId="1" xfId="0" applyNumberFormat="1" applyFont="1" applyFill="1" applyBorder="1" applyAlignment="1">
      <alignment horizontal="centerContinuous" wrapText="1"/>
    </xf>
    <xf numFmtId="0" fontId="17" fillId="0" borderId="1" xfId="0" applyFont="1" applyBorder="1" applyAlignment="1">
      <alignment horizontal="centerContinuous"/>
    </xf>
    <xf numFmtId="0" fontId="0" fillId="0" borderId="0" xfId="0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" fontId="22" fillId="0" borderId="0" xfId="0" applyNumberFormat="1" applyFont="1" applyFill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17</xdr:row>
      <xdr:rowOff>0</xdr:rowOff>
    </xdr:from>
    <xdr:to>
      <xdr:col>11</xdr:col>
      <xdr:colOff>352425</xdr:colOff>
      <xdr:row>17</xdr:row>
      <xdr:rowOff>0</xdr:rowOff>
    </xdr:to>
    <xdr:sp>
      <xdr:nvSpPr>
        <xdr:cNvPr id="1" name="Oval 1"/>
        <xdr:cNvSpPr>
          <a:spLocks/>
        </xdr:cNvSpPr>
      </xdr:nvSpPr>
      <xdr:spPr>
        <a:xfrm>
          <a:off x="10687050" y="3924300"/>
          <a:ext cx="1200150" cy="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17</xdr:row>
      <xdr:rowOff>0</xdr:rowOff>
    </xdr:from>
    <xdr:to>
      <xdr:col>14</xdr:col>
      <xdr:colOff>457200</xdr:colOff>
      <xdr:row>17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182475" y="3924300"/>
          <a:ext cx="192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HP Techs EMEM???</a:t>
          </a:r>
        </a:p>
      </xdr:txBody>
    </xdr:sp>
    <xdr:clientData/>
  </xdr:twoCellAnchor>
  <xdr:twoCellAnchor>
    <xdr:from>
      <xdr:col>2</xdr:col>
      <xdr:colOff>114300</xdr:colOff>
      <xdr:row>17</xdr:row>
      <xdr:rowOff>0</xdr:rowOff>
    </xdr:from>
    <xdr:to>
      <xdr:col>4</xdr:col>
      <xdr:colOff>390525</xdr:colOff>
      <xdr:row>17</xdr:row>
      <xdr:rowOff>0</xdr:rowOff>
    </xdr:to>
    <xdr:sp>
      <xdr:nvSpPr>
        <xdr:cNvPr id="3" name="Oval 3"/>
        <xdr:cNvSpPr>
          <a:spLocks/>
        </xdr:cNvSpPr>
      </xdr:nvSpPr>
      <xdr:spPr>
        <a:xfrm>
          <a:off x="6105525" y="3924300"/>
          <a:ext cx="1524000" cy="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17</xdr:row>
      <xdr:rowOff>0</xdr:rowOff>
    </xdr:from>
    <xdr:to>
      <xdr:col>5</xdr:col>
      <xdr:colOff>390525</xdr:colOff>
      <xdr:row>17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210425" y="3924300"/>
          <a:ext cx="1171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Is this in Job 1805?</a:t>
          </a:r>
        </a:p>
      </xdr:txBody>
    </xdr:sp>
    <xdr:clientData/>
  </xdr:twoCellAnchor>
  <xdr:twoCellAnchor>
    <xdr:from>
      <xdr:col>3</xdr:col>
      <xdr:colOff>485775</xdr:colOff>
      <xdr:row>17</xdr:row>
      <xdr:rowOff>0</xdr:rowOff>
    </xdr:from>
    <xdr:to>
      <xdr:col>4</xdr:col>
      <xdr:colOff>219075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7105650" y="39243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17</xdr:row>
      <xdr:rowOff>0</xdr:rowOff>
    </xdr:from>
    <xdr:to>
      <xdr:col>4</xdr:col>
      <xdr:colOff>200025</xdr:colOff>
      <xdr:row>17</xdr:row>
      <xdr:rowOff>0</xdr:rowOff>
    </xdr:to>
    <xdr:sp>
      <xdr:nvSpPr>
        <xdr:cNvPr id="6" name="Oval 6"/>
        <xdr:cNvSpPr>
          <a:spLocks/>
        </xdr:cNvSpPr>
      </xdr:nvSpPr>
      <xdr:spPr>
        <a:xfrm>
          <a:off x="6400800" y="3924300"/>
          <a:ext cx="1038225" cy="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17</xdr:row>
      <xdr:rowOff>0</xdr:rowOff>
    </xdr:from>
    <xdr:to>
      <xdr:col>7</xdr:col>
      <xdr:colOff>114300</xdr:colOff>
      <xdr:row>17</xdr:row>
      <xdr:rowOff>0</xdr:rowOff>
    </xdr:to>
    <xdr:sp>
      <xdr:nvSpPr>
        <xdr:cNvPr id="7" name="Oval 8"/>
        <xdr:cNvSpPr>
          <a:spLocks/>
        </xdr:cNvSpPr>
      </xdr:nvSpPr>
      <xdr:spPr>
        <a:xfrm>
          <a:off x="8115300" y="3924300"/>
          <a:ext cx="1343025" cy="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17</xdr:row>
      <xdr:rowOff>0</xdr:rowOff>
    </xdr:from>
    <xdr:to>
      <xdr:col>10</xdr:col>
      <xdr:colOff>47625</xdr:colOff>
      <xdr:row>17</xdr:row>
      <xdr:rowOff>0</xdr:rowOff>
    </xdr:to>
    <xdr:sp>
      <xdr:nvSpPr>
        <xdr:cNvPr id="8" name="Rectangle 9"/>
        <xdr:cNvSpPr>
          <a:spLocks/>
        </xdr:cNvSpPr>
      </xdr:nvSpPr>
      <xdr:spPr>
        <a:xfrm>
          <a:off x="9896475" y="3924300"/>
          <a:ext cx="1114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What is this?</a:t>
          </a:r>
        </a:p>
      </xdr:txBody>
    </xdr:sp>
    <xdr:clientData/>
  </xdr:twoCellAnchor>
  <xdr:twoCellAnchor>
    <xdr:from>
      <xdr:col>6</xdr:col>
      <xdr:colOff>390525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9" name="Line 10"/>
        <xdr:cNvSpPr>
          <a:spLocks/>
        </xdr:cNvSpPr>
      </xdr:nvSpPr>
      <xdr:spPr>
        <a:xfrm flipH="1">
          <a:off x="9058275" y="3924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17</xdr:row>
      <xdr:rowOff>0</xdr:rowOff>
    </xdr:from>
    <xdr:to>
      <xdr:col>4</xdr:col>
      <xdr:colOff>247650</xdr:colOff>
      <xdr:row>17</xdr:row>
      <xdr:rowOff>0</xdr:rowOff>
    </xdr:to>
    <xdr:sp>
      <xdr:nvSpPr>
        <xdr:cNvPr id="10" name="Oval 11"/>
        <xdr:cNvSpPr>
          <a:spLocks/>
        </xdr:cNvSpPr>
      </xdr:nvSpPr>
      <xdr:spPr>
        <a:xfrm>
          <a:off x="6496050" y="3924300"/>
          <a:ext cx="990600" cy="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17</xdr:row>
      <xdr:rowOff>0</xdr:rowOff>
    </xdr:from>
    <xdr:to>
      <xdr:col>4</xdr:col>
      <xdr:colOff>704850</xdr:colOff>
      <xdr:row>17</xdr:row>
      <xdr:rowOff>0</xdr:rowOff>
    </xdr:to>
    <xdr:sp>
      <xdr:nvSpPr>
        <xdr:cNvPr id="11" name="Line 12"/>
        <xdr:cNvSpPr>
          <a:spLocks/>
        </xdr:cNvSpPr>
      </xdr:nvSpPr>
      <xdr:spPr>
        <a:xfrm flipH="1">
          <a:off x="7162800" y="39243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17</xdr:row>
      <xdr:rowOff>0</xdr:rowOff>
    </xdr:from>
    <xdr:to>
      <xdr:col>7</xdr:col>
      <xdr:colOff>133350</xdr:colOff>
      <xdr:row>17</xdr:row>
      <xdr:rowOff>0</xdr:rowOff>
    </xdr:to>
    <xdr:sp>
      <xdr:nvSpPr>
        <xdr:cNvPr id="12" name="Oval 13"/>
        <xdr:cNvSpPr>
          <a:spLocks/>
        </xdr:cNvSpPr>
      </xdr:nvSpPr>
      <xdr:spPr>
        <a:xfrm>
          <a:off x="8172450" y="3924300"/>
          <a:ext cx="1304925" cy="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17</xdr:row>
      <xdr:rowOff>0</xdr:rowOff>
    </xdr:from>
    <xdr:to>
      <xdr:col>8</xdr:col>
      <xdr:colOff>38100</xdr:colOff>
      <xdr:row>17</xdr:row>
      <xdr:rowOff>0</xdr:rowOff>
    </xdr:to>
    <xdr:sp>
      <xdr:nvSpPr>
        <xdr:cNvPr id="13" name="Line 14"/>
        <xdr:cNvSpPr>
          <a:spLocks/>
        </xdr:cNvSpPr>
      </xdr:nvSpPr>
      <xdr:spPr>
        <a:xfrm flipH="1">
          <a:off x="8848725" y="392430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17</xdr:row>
      <xdr:rowOff>0</xdr:rowOff>
    </xdr:from>
    <xdr:to>
      <xdr:col>4</xdr:col>
      <xdr:colOff>95250</xdr:colOff>
      <xdr:row>17</xdr:row>
      <xdr:rowOff>0</xdr:rowOff>
    </xdr:to>
    <xdr:sp>
      <xdr:nvSpPr>
        <xdr:cNvPr id="14" name="Oval 15"/>
        <xdr:cNvSpPr>
          <a:spLocks/>
        </xdr:cNvSpPr>
      </xdr:nvSpPr>
      <xdr:spPr>
        <a:xfrm>
          <a:off x="6534150" y="3924300"/>
          <a:ext cx="800100" cy="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17</xdr:row>
      <xdr:rowOff>0</xdr:rowOff>
    </xdr:from>
    <xdr:to>
      <xdr:col>4</xdr:col>
      <xdr:colOff>266700</xdr:colOff>
      <xdr:row>17</xdr:row>
      <xdr:rowOff>0</xdr:rowOff>
    </xdr:to>
    <xdr:sp>
      <xdr:nvSpPr>
        <xdr:cNvPr id="15" name="Oval 16"/>
        <xdr:cNvSpPr>
          <a:spLocks/>
        </xdr:cNvSpPr>
      </xdr:nvSpPr>
      <xdr:spPr>
        <a:xfrm>
          <a:off x="7124700" y="3924300"/>
          <a:ext cx="381000" cy="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16" name="Line 17"/>
        <xdr:cNvSpPr>
          <a:spLocks/>
        </xdr:cNvSpPr>
      </xdr:nvSpPr>
      <xdr:spPr>
        <a:xfrm flipH="1">
          <a:off x="7105650" y="39243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17</xdr:row>
      <xdr:rowOff>0</xdr:rowOff>
    </xdr:from>
    <xdr:to>
      <xdr:col>4</xdr:col>
      <xdr:colOff>228600</xdr:colOff>
      <xdr:row>17</xdr:row>
      <xdr:rowOff>0</xdr:rowOff>
    </xdr:to>
    <xdr:sp>
      <xdr:nvSpPr>
        <xdr:cNvPr id="17" name="Oval 19"/>
        <xdr:cNvSpPr>
          <a:spLocks/>
        </xdr:cNvSpPr>
      </xdr:nvSpPr>
      <xdr:spPr>
        <a:xfrm>
          <a:off x="6467475" y="3924300"/>
          <a:ext cx="100012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18</xdr:row>
      <xdr:rowOff>0</xdr:rowOff>
    </xdr:from>
    <xdr:to>
      <xdr:col>9</xdr:col>
      <xdr:colOff>352425</xdr:colOff>
      <xdr:row>18</xdr:row>
      <xdr:rowOff>0</xdr:rowOff>
    </xdr:to>
    <xdr:sp>
      <xdr:nvSpPr>
        <xdr:cNvPr id="1" name="Oval 1"/>
        <xdr:cNvSpPr>
          <a:spLocks/>
        </xdr:cNvSpPr>
      </xdr:nvSpPr>
      <xdr:spPr>
        <a:xfrm>
          <a:off x="9725025" y="4695825"/>
          <a:ext cx="1200150" cy="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18</xdr:row>
      <xdr:rowOff>0</xdr:rowOff>
    </xdr:from>
    <xdr:to>
      <xdr:col>12</xdr:col>
      <xdr:colOff>457200</xdr:colOff>
      <xdr:row>18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1220450" y="4695825"/>
          <a:ext cx="192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HP Techs EMEM???</a:t>
          </a:r>
        </a:p>
      </xdr:txBody>
    </xdr:sp>
    <xdr:clientData/>
  </xdr:twoCellAnchor>
  <xdr:twoCellAnchor>
    <xdr:from>
      <xdr:col>2</xdr:col>
      <xdr:colOff>114300</xdr:colOff>
      <xdr:row>18</xdr:row>
      <xdr:rowOff>0</xdr:rowOff>
    </xdr:from>
    <xdr:to>
      <xdr:col>4</xdr:col>
      <xdr:colOff>390525</xdr:colOff>
      <xdr:row>18</xdr:row>
      <xdr:rowOff>0</xdr:rowOff>
    </xdr:to>
    <xdr:sp>
      <xdr:nvSpPr>
        <xdr:cNvPr id="3" name="Oval 3"/>
        <xdr:cNvSpPr>
          <a:spLocks/>
        </xdr:cNvSpPr>
      </xdr:nvSpPr>
      <xdr:spPr>
        <a:xfrm>
          <a:off x="6105525" y="4695825"/>
          <a:ext cx="1809750" cy="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18</xdr:row>
      <xdr:rowOff>0</xdr:rowOff>
    </xdr:from>
    <xdr:to>
      <xdr:col>5</xdr:col>
      <xdr:colOff>390525</xdr:colOff>
      <xdr:row>18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210425" y="4695825"/>
          <a:ext cx="1457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Is this in Job 1805?</a:t>
          </a:r>
        </a:p>
      </xdr:txBody>
    </xdr:sp>
    <xdr:clientData/>
  </xdr:twoCellAnchor>
  <xdr:twoCellAnchor>
    <xdr:from>
      <xdr:col>3</xdr:col>
      <xdr:colOff>485775</xdr:colOff>
      <xdr:row>18</xdr:row>
      <xdr:rowOff>0</xdr:rowOff>
    </xdr:from>
    <xdr:to>
      <xdr:col>4</xdr:col>
      <xdr:colOff>219075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7105650" y="46958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18</xdr:row>
      <xdr:rowOff>0</xdr:rowOff>
    </xdr:from>
    <xdr:to>
      <xdr:col>4</xdr:col>
      <xdr:colOff>200025</xdr:colOff>
      <xdr:row>18</xdr:row>
      <xdr:rowOff>0</xdr:rowOff>
    </xdr:to>
    <xdr:sp>
      <xdr:nvSpPr>
        <xdr:cNvPr id="6" name="Oval 6"/>
        <xdr:cNvSpPr>
          <a:spLocks/>
        </xdr:cNvSpPr>
      </xdr:nvSpPr>
      <xdr:spPr>
        <a:xfrm>
          <a:off x="6400800" y="4695825"/>
          <a:ext cx="1323975" cy="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18</xdr:row>
      <xdr:rowOff>0</xdr:rowOff>
    </xdr:from>
    <xdr:to>
      <xdr:col>4</xdr:col>
      <xdr:colOff>514350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7067550" y="46958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8" name="Oval 8"/>
        <xdr:cNvSpPr>
          <a:spLocks/>
        </xdr:cNvSpPr>
      </xdr:nvSpPr>
      <xdr:spPr>
        <a:xfrm>
          <a:off x="8401050" y="4695825"/>
          <a:ext cx="552450" cy="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8</xdr:col>
      <xdr:colOff>47625</xdr:colOff>
      <xdr:row>18</xdr:row>
      <xdr:rowOff>0</xdr:rowOff>
    </xdr:to>
    <xdr:sp>
      <xdr:nvSpPr>
        <xdr:cNvPr id="9" name="Rectangle 9"/>
        <xdr:cNvSpPr>
          <a:spLocks/>
        </xdr:cNvSpPr>
      </xdr:nvSpPr>
      <xdr:spPr>
        <a:xfrm>
          <a:off x="8953500" y="4695825"/>
          <a:ext cx="1095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What is this?</a:t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53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18</xdr:row>
      <xdr:rowOff>0</xdr:rowOff>
    </xdr:from>
    <xdr:to>
      <xdr:col>4</xdr:col>
      <xdr:colOff>247650</xdr:colOff>
      <xdr:row>18</xdr:row>
      <xdr:rowOff>0</xdr:rowOff>
    </xdr:to>
    <xdr:sp>
      <xdr:nvSpPr>
        <xdr:cNvPr id="11" name="Oval 11"/>
        <xdr:cNvSpPr>
          <a:spLocks/>
        </xdr:cNvSpPr>
      </xdr:nvSpPr>
      <xdr:spPr>
        <a:xfrm>
          <a:off x="6496050" y="4695825"/>
          <a:ext cx="1276350" cy="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18</xdr:row>
      <xdr:rowOff>0</xdr:rowOff>
    </xdr:from>
    <xdr:to>
      <xdr:col>4</xdr:col>
      <xdr:colOff>704850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7162800" y="46958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3" name="Oval 13"/>
        <xdr:cNvSpPr>
          <a:spLocks/>
        </xdr:cNvSpPr>
      </xdr:nvSpPr>
      <xdr:spPr>
        <a:xfrm>
          <a:off x="8458200" y="4695825"/>
          <a:ext cx="495300" cy="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38100</xdr:colOff>
      <xdr:row>18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8953500" y="46958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18</xdr:row>
      <xdr:rowOff>0</xdr:rowOff>
    </xdr:from>
    <xdr:to>
      <xdr:col>4</xdr:col>
      <xdr:colOff>95250</xdr:colOff>
      <xdr:row>18</xdr:row>
      <xdr:rowOff>0</xdr:rowOff>
    </xdr:to>
    <xdr:sp>
      <xdr:nvSpPr>
        <xdr:cNvPr id="15" name="Oval 15"/>
        <xdr:cNvSpPr>
          <a:spLocks/>
        </xdr:cNvSpPr>
      </xdr:nvSpPr>
      <xdr:spPr>
        <a:xfrm>
          <a:off x="6534150" y="4695825"/>
          <a:ext cx="1085850" cy="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18</xdr:row>
      <xdr:rowOff>0</xdr:rowOff>
    </xdr:from>
    <xdr:to>
      <xdr:col>4</xdr:col>
      <xdr:colOff>266700</xdr:colOff>
      <xdr:row>18</xdr:row>
      <xdr:rowOff>0</xdr:rowOff>
    </xdr:to>
    <xdr:sp>
      <xdr:nvSpPr>
        <xdr:cNvPr id="16" name="Oval 16"/>
        <xdr:cNvSpPr>
          <a:spLocks/>
        </xdr:cNvSpPr>
      </xdr:nvSpPr>
      <xdr:spPr>
        <a:xfrm>
          <a:off x="7124700" y="4695825"/>
          <a:ext cx="666750" cy="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7105650" y="46958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7743825" y="46958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18</xdr:row>
      <xdr:rowOff>0</xdr:rowOff>
    </xdr:from>
    <xdr:to>
      <xdr:col>4</xdr:col>
      <xdr:colOff>228600</xdr:colOff>
      <xdr:row>18</xdr:row>
      <xdr:rowOff>0</xdr:rowOff>
    </xdr:to>
    <xdr:sp>
      <xdr:nvSpPr>
        <xdr:cNvPr id="19" name="Oval 19"/>
        <xdr:cNvSpPr>
          <a:spLocks/>
        </xdr:cNvSpPr>
      </xdr:nvSpPr>
      <xdr:spPr>
        <a:xfrm>
          <a:off x="6467475" y="4695825"/>
          <a:ext cx="12858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8391525" y="4695825"/>
          <a:ext cx="56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Is this in Job 1805?</a:t>
          </a:r>
        </a:p>
      </xdr:txBody>
    </xdr:sp>
    <xdr:clientData/>
  </xdr:twoCellAnchor>
  <xdr:twoCellAnchor>
    <xdr:from>
      <xdr:col>4</xdr:col>
      <xdr:colOff>200025</xdr:colOff>
      <xdr:row>18</xdr:row>
      <xdr:rowOff>0</xdr:rowOff>
    </xdr:from>
    <xdr:to>
      <xdr:col>5</xdr:col>
      <xdr:colOff>66675</xdr:colOff>
      <xdr:row>18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7724775" y="46958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18</xdr:row>
      <xdr:rowOff>0</xdr:rowOff>
    </xdr:from>
    <xdr:to>
      <xdr:col>4</xdr:col>
      <xdr:colOff>123825</xdr:colOff>
      <xdr:row>18</xdr:row>
      <xdr:rowOff>0</xdr:rowOff>
    </xdr:to>
    <xdr:sp>
      <xdr:nvSpPr>
        <xdr:cNvPr id="22" name="Oval 22"/>
        <xdr:cNvSpPr>
          <a:spLocks/>
        </xdr:cNvSpPr>
      </xdr:nvSpPr>
      <xdr:spPr>
        <a:xfrm>
          <a:off x="6562725" y="4695825"/>
          <a:ext cx="1085850" cy="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workbookViewId="0" topLeftCell="A1">
      <selection activeCell="A11" sqref="A11:IV11"/>
    </sheetView>
  </sheetViews>
  <sheetFormatPr defaultColWidth="9.140625" defaultRowHeight="12.75"/>
  <cols>
    <col min="1" max="1" width="4.8515625" style="0" customWidth="1"/>
    <col min="2" max="2" width="85.00390625" style="0" customWidth="1"/>
    <col min="3" max="3" width="9.421875" style="0" customWidth="1"/>
    <col min="4" max="4" width="9.28125" style="0" customWidth="1"/>
    <col min="5" max="5" width="11.28125" style="0" customWidth="1"/>
    <col min="6" max="7" width="10.140625" style="0" bestFit="1" customWidth="1"/>
    <col min="8" max="8" width="8.57421875" style="0" customWidth="1"/>
    <col min="9" max="10" width="7.8515625" style="45" bestFit="1" customWidth="1"/>
    <col min="11" max="11" width="8.57421875" style="45" bestFit="1" customWidth="1"/>
    <col min="12" max="12" width="9.28125" style="45" bestFit="1" customWidth="1"/>
    <col min="13" max="13" width="8.57421875" style="45" bestFit="1" customWidth="1"/>
    <col min="14" max="14" width="13.8515625" style="45" customWidth="1"/>
    <col min="15" max="15" width="7.8515625" style="45" bestFit="1" customWidth="1"/>
    <col min="16" max="16" width="10.140625" style="45" bestFit="1" customWidth="1"/>
    <col min="17" max="17" width="7.8515625" style="39" bestFit="1" customWidth="1"/>
    <col min="18" max="18" width="10.421875" style="45" bestFit="1" customWidth="1"/>
    <col min="19" max="19" width="8.57421875" style="39" bestFit="1" customWidth="1"/>
    <col min="20" max="20" width="5.421875" style="45" bestFit="1" customWidth="1"/>
    <col min="21" max="21" width="7.00390625" style="45" customWidth="1"/>
    <col min="22" max="24" width="3.28125" style="45" bestFit="1" customWidth="1"/>
    <col min="25" max="25" width="1.7109375" style="45" customWidth="1"/>
  </cols>
  <sheetData>
    <row r="1" spans="1:25" s="4" customFormat="1" ht="21">
      <c r="A1" s="4" t="s">
        <v>29</v>
      </c>
      <c r="I1" s="44"/>
      <c r="J1" s="44"/>
      <c r="K1" s="44"/>
      <c r="L1" s="44"/>
      <c r="M1" s="44"/>
      <c r="N1" s="44"/>
      <c r="O1" s="44"/>
      <c r="P1" s="44"/>
      <c r="Q1" s="38"/>
      <c r="R1" s="44"/>
      <c r="S1" s="38"/>
      <c r="T1" s="44"/>
      <c r="U1" s="44"/>
      <c r="V1" s="44"/>
      <c r="W1" s="44"/>
      <c r="X1" s="44"/>
      <c r="Y1" s="44"/>
    </row>
    <row r="2" spans="1:25" s="4" customFormat="1" ht="21">
      <c r="A2" s="4" t="s">
        <v>32</v>
      </c>
      <c r="I2" s="44"/>
      <c r="J2" s="44"/>
      <c r="K2" s="44"/>
      <c r="L2" s="44"/>
      <c r="M2" s="44"/>
      <c r="N2" s="44"/>
      <c r="O2" s="44"/>
      <c r="P2" s="44"/>
      <c r="Q2" s="38"/>
      <c r="R2" s="44"/>
      <c r="S2" s="38"/>
      <c r="T2" s="44"/>
      <c r="U2" s="44"/>
      <c r="V2" s="44"/>
      <c r="W2" s="44"/>
      <c r="X2" s="44"/>
      <c r="Y2" s="44"/>
    </row>
    <row r="3" spans="1:25" s="4" customFormat="1" ht="21">
      <c r="A3" s="4" t="s">
        <v>54</v>
      </c>
      <c r="I3" s="44"/>
      <c r="J3" s="44"/>
      <c r="K3" s="44"/>
      <c r="L3" s="44"/>
      <c r="M3" s="44"/>
      <c r="N3" s="44"/>
      <c r="O3" s="44"/>
      <c r="P3" s="44"/>
      <c r="Q3" s="38"/>
      <c r="R3" s="44"/>
      <c r="S3" s="38"/>
      <c r="T3" s="44"/>
      <c r="U3" s="44"/>
      <c r="V3" s="44"/>
      <c r="W3" s="44"/>
      <c r="X3" s="44"/>
      <c r="Y3" s="44"/>
    </row>
    <row r="4" spans="1:25" s="4" customFormat="1" ht="21">
      <c r="A4" s="4" t="s">
        <v>55</v>
      </c>
      <c r="I4" s="44"/>
      <c r="J4" s="44"/>
      <c r="K4" s="44"/>
      <c r="L4" s="44"/>
      <c r="M4" s="44"/>
      <c r="N4" s="44"/>
      <c r="O4" s="44"/>
      <c r="P4" s="44"/>
      <c r="Q4" s="38"/>
      <c r="R4" s="44"/>
      <c r="S4" s="38"/>
      <c r="T4" s="44"/>
      <c r="U4" s="44"/>
      <c r="V4" s="44"/>
      <c r="W4" s="44"/>
      <c r="X4" s="44"/>
      <c r="Y4" s="44"/>
    </row>
    <row r="5" spans="1:25" s="4" customFormat="1" ht="21">
      <c r="A5" s="4" t="s">
        <v>33</v>
      </c>
      <c r="I5" s="44"/>
      <c r="J5" s="44"/>
      <c r="K5" s="44"/>
      <c r="L5" s="44"/>
      <c r="M5" s="44"/>
      <c r="N5" s="44"/>
      <c r="O5" s="44"/>
      <c r="P5" s="44"/>
      <c r="Q5" s="38"/>
      <c r="R5" s="44"/>
      <c r="S5" s="38"/>
      <c r="T5" s="44"/>
      <c r="U5" s="44"/>
      <c r="V5" s="44"/>
      <c r="W5" s="44"/>
      <c r="X5" s="44"/>
      <c r="Y5" s="44"/>
    </row>
    <row r="6" spans="1:14" ht="21">
      <c r="A6" s="6"/>
      <c r="B6" s="4"/>
      <c r="M6" s="44"/>
      <c r="N6" s="44"/>
    </row>
    <row r="7" spans="2:25" s="7" customFormat="1" ht="9" customHeight="1">
      <c r="B7" s="16"/>
      <c r="I7" s="46"/>
      <c r="J7" s="46"/>
      <c r="K7" s="46"/>
      <c r="L7" s="46"/>
      <c r="M7" s="46"/>
      <c r="N7" s="46"/>
      <c r="O7" s="46"/>
      <c r="P7" s="46"/>
      <c r="Q7" s="40"/>
      <c r="R7" s="46"/>
      <c r="S7" s="40"/>
      <c r="T7" s="46"/>
      <c r="U7" s="46"/>
      <c r="V7" s="46"/>
      <c r="W7" s="46"/>
      <c r="X7" s="46"/>
      <c r="Y7" s="46"/>
    </row>
    <row r="8" spans="1:25" s="5" customFormat="1" ht="15" customHeight="1">
      <c r="A8" s="34" t="s">
        <v>48</v>
      </c>
      <c r="B8" s="29"/>
      <c r="C8" s="29"/>
      <c r="D8" s="29"/>
      <c r="E8" s="22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57"/>
      <c r="T8" s="47"/>
      <c r="U8" s="47"/>
      <c r="V8" s="47"/>
      <c r="W8" s="47"/>
      <c r="X8" s="47"/>
      <c r="Y8" s="47"/>
    </row>
    <row r="9" spans="1:25" s="5" customFormat="1" ht="12.75">
      <c r="A9" s="29" t="s">
        <v>51</v>
      </c>
      <c r="B9" s="29"/>
      <c r="C9" s="29"/>
      <c r="D9" s="29"/>
      <c r="E9" s="22"/>
      <c r="F9" s="28"/>
      <c r="G9" s="28"/>
      <c r="H9" s="28"/>
      <c r="I9" s="48"/>
      <c r="J9" s="48"/>
      <c r="K9" s="48"/>
      <c r="L9" s="48"/>
      <c r="M9" s="48"/>
      <c r="N9" s="48"/>
      <c r="O9" s="48"/>
      <c r="P9" s="48"/>
      <c r="Q9" s="41"/>
      <c r="R9" s="48"/>
      <c r="S9" s="57"/>
      <c r="T9" s="47"/>
      <c r="U9" s="47"/>
      <c r="V9" s="47"/>
      <c r="W9" s="47"/>
      <c r="X9" s="47"/>
      <c r="Y9" s="47"/>
    </row>
    <row r="10" spans="1:25" s="37" customFormat="1" ht="12.75">
      <c r="A10" s="29"/>
      <c r="B10" s="35" t="s">
        <v>36</v>
      </c>
      <c r="C10" s="29"/>
      <c r="D10" s="29"/>
      <c r="E10" s="22"/>
      <c r="F10" s="36"/>
      <c r="G10" s="36"/>
      <c r="H10" s="36"/>
      <c r="I10" s="49"/>
      <c r="J10" s="49"/>
      <c r="K10" s="49"/>
      <c r="L10" s="49"/>
      <c r="M10" s="49"/>
      <c r="N10" s="49"/>
      <c r="O10" s="49"/>
      <c r="P10" s="49"/>
      <c r="Q10" s="42"/>
      <c r="R10" s="49"/>
      <c r="S10" s="58"/>
      <c r="T10" s="50"/>
      <c r="U10" s="50"/>
      <c r="V10" s="50"/>
      <c r="W10" s="50"/>
      <c r="X10" s="50"/>
      <c r="Y10" s="50"/>
    </row>
    <row r="11" spans="1:25" s="37" customFormat="1" ht="12.75">
      <c r="A11" s="29"/>
      <c r="B11" s="1" t="s">
        <v>56</v>
      </c>
      <c r="C11" s="29"/>
      <c r="D11" s="29"/>
      <c r="E11" s="22"/>
      <c r="F11" s="36"/>
      <c r="G11" s="36"/>
      <c r="H11" s="36"/>
      <c r="I11" s="49"/>
      <c r="J11" s="49"/>
      <c r="K11" s="49"/>
      <c r="L11" s="49"/>
      <c r="M11" s="49"/>
      <c r="N11" s="49"/>
      <c r="O11" s="49"/>
      <c r="P11" s="49"/>
      <c r="Q11" s="42"/>
      <c r="R11" s="49"/>
      <c r="S11" s="58"/>
      <c r="T11" s="50"/>
      <c r="U11" s="50"/>
      <c r="V11" s="50"/>
      <c r="W11" s="50"/>
      <c r="X11" s="50"/>
      <c r="Y11" s="50"/>
    </row>
    <row r="12" spans="1:25" s="37" customFormat="1" ht="12.75">
      <c r="A12" s="29"/>
      <c r="B12" s="1" t="s">
        <v>52</v>
      </c>
      <c r="C12" s="29"/>
      <c r="D12" s="29"/>
      <c r="E12" s="22"/>
      <c r="F12" s="36"/>
      <c r="G12" s="36"/>
      <c r="H12" s="36"/>
      <c r="I12" s="49"/>
      <c r="J12" s="49"/>
      <c r="K12" s="49"/>
      <c r="L12" s="49"/>
      <c r="M12" s="49"/>
      <c r="N12" s="49"/>
      <c r="O12" s="49"/>
      <c r="P12" s="49"/>
      <c r="Q12" s="42"/>
      <c r="R12" s="49"/>
      <c r="S12" s="58"/>
      <c r="T12" s="50"/>
      <c r="U12" s="50"/>
      <c r="V12" s="50"/>
      <c r="W12" s="50"/>
      <c r="X12" s="50"/>
      <c r="Y12" s="50"/>
    </row>
    <row r="13" spans="1:25" s="37" customFormat="1" ht="12.75">
      <c r="A13" s="29"/>
      <c r="B13" s="35" t="s">
        <v>53</v>
      </c>
      <c r="C13" s="29"/>
      <c r="D13" s="29"/>
      <c r="E13" s="22"/>
      <c r="F13" s="36"/>
      <c r="G13" s="36"/>
      <c r="H13" s="36"/>
      <c r="I13" s="49"/>
      <c r="J13" s="49"/>
      <c r="K13" s="49"/>
      <c r="L13" s="49"/>
      <c r="M13" s="49"/>
      <c r="N13" s="49"/>
      <c r="O13" s="49"/>
      <c r="P13" s="49"/>
      <c r="Q13" s="42"/>
      <c r="R13" s="49"/>
      <c r="S13" s="58"/>
      <c r="T13" s="50"/>
      <c r="U13" s="50"/>
      <c r="V13" s="50"/>
      <c r="W13" s="50"/>
      <c r="X13" s="50"/>
      <c r="Y13" s="50"/>
    </row>
    <row r="14" spans="1:25" s="37" customFormat="1" ht="12.75">
      <c r="A14" s="29"/>
      <c r="B14" s="35" t="s">
        <v>37</v>
      </c>
      <c r="C14" s="29"/>
      <c r="D14" s="29"/>
      <c r="E14" s="22"/>
      <c r="F14" s="36"/>
      <c r="G14" s="36"/>
      <c r="H14" s="36"/>
      <c r="I14" s="49"/>
      <c r="J14" s="49"/>
      <c r="K14" s="49"/>
      <c r="L14" s="49"/>
      <c r="M14" s="49"/>
      <c r="N14" s="49"/>
      <c r="O14" s="49"/>
      <c r="P14" s="49"/>
      <c r="Q14" s="42"/>
      <c r="R14" s="49"/>
      <c r="S14" s="58"/>
      <c r="T14" s="50"/>
      <c r="U14" s="50"/>
      <c r="V14" s="50"/>
      <c r="W14" s="50"/>
      <c r="X14" s="50"/>
      <c r="Y14" s="50"/>
    </row>
    <row r="15" spans="1:25" s="37" customFormat="1" ht="12.75">
      <c r="A15" s="29"/>
      <c r="B15" s="35"/>
      <c r="C15" s="29"/>
      <c r="D15" s="29"/>
      <c r="E15" s="22"/>
      <c r="F15" s="36"/>
      <c r="G15" s="36"/>
      <c r="H15" s="36"/>
      <c r="I15" s="49"/>
      <c r="J15" s="49"/>
      <c r="K15" s="49"/>
      <c r="L15" s="49"/>
      <c r="M15" s="49"/>
      <c r="N15" s="49"/>
      <c r="O15" s="49"/>
      <c r="P15" s="49"/>
      <c r="Q15" s="42"/>
      <c r="R15" s="49"/>
      <c r="S15" s="58"/>
      <c r="T15" s="50"/>
      <c r="U15" s="50"/>
      <c r="V15" s="50"/>
      <c r="W15" s="50"/>
      <c r="X15" s="50"/>
      <c r="Y15" s="50"/>
    </row>
    <row r="16" spans="1:25" ht="55.5" customHeight="1" thickBot="1">
      <c r="A16" s="23"/>
      <c r="B16" s="27" t="s">
        <v>38</v>
      </c>
      <c r="C16" s="24" t="s">
        <v>39</v>
      </c>
      <c r="D16" s="30" t="s">
        <v>40</v>
      </c>
      <c r="E16" s="31" t="s">
        <v>41</v>
      </c>
      <c r="F16" s="31"/>
      <c r="G16" s="31" t="s">
        <v>43</v>
      </c>
      <c r="H16" s="32" t="s">
        <v>44</v>
      </c>
      <c r="I16" s="33" t="s">
        <v>49</v>
      </c>
      <c r="J16" s="33" t="s">
        <v>50</v>
      </c>
      <c r="K16" s="51" t="s">
        <v>45</v>
      </c>
      <c r="L16" s="52" t="s">
        <v>2</v>
      </c>
      <c r="M16" s="33" t="s">
        <v>22</v>
      </c>
      <c r="N16" s="33" t="s">
        <v>0</v>
      </c>
      <c r="O16" s="33" t="s">
        <v>34</v>
      </c>
      <c r="P16" s="33" t="s">
        <v>35</v>
      </c>
      <c r="Q16" s="59" t="s">
        <v>23</v>
      </c>
      <c r="R16" s="33" t="s">
        <v>24</v>
      </c>
      <c r="S16" s="59" t="s">
        <v>25</v>
      </c>
      <c r="T16" s="33" t="s">
        <v>1</v>
      </c>
      <c r="U16" s="33" t="s">
        <v>26</v>
      </c>
      <c r="V16" s="33" t="s">
        <v>27</v>
      </c>
      <c r="W16" s="33" t="s">
        <v>46</v>
      </c>
      <c r="X16" s="53" t="s">
        <v>47</v>
      </c>
      <c r="Y16" s="54"/>
    </row>
    <row r="17" spans="1:25" ht="14.25" customHeight="1">
      <c r="A17" s="25"/>
      <c r="B17" s="26"/>
      <c r="C17" s="26"/>
      <c r="D17" s="26"/>
      <c r="E17" s="26"/>
      <c r="F17" s="26"/>
      <c r="G17" s="26"/>
      <c r="H17" s="26"/>
      <c r="I17" s="55"/>
      <c r="J17" s="56"/>
      <c r="K17" s="55"/>
      <c r="L17" s="55"/>
      <c r="M17" s="56"/>
      <c r="N17" s="56"/>
      <c r="O17" s="56"/>
      <c r="P17" s="56"/>
      <c r="Q17" s="43"/>
      <c r="R17" s="55"/>
      <c r="S17" s="43"/>
      <c r="T17" s="55"/>
      <c r="U17" s="55"/>
      <c r="V17" s="55"/>
      <c r="W17" s="55"/>
      <c r="X17" s="55"/>
      <c r="Y17" s="55"/>
    </row>
    <row r="19" spans="1:25" s="1" customFormat="1" ht="12.75">
      <c r="A19" s="1" t="s">
        <v>57</v>
      </c>
      <c r="I19" s="60"/>
      <c r="J19" s="60"/>
      <c r="K19" s="60"/>
      <c r="L19" s="60"/>
      <c r="M19" s="60"/>
      <c r="N19" s="60"/>
      <c r="O19" s="60"/>
      <c r="P19" s="60"/>
      <c r="Q19" s="61"/>
      <c r="R19" s="60"/>
      <c r="S19" s="61"/>
      <c r="T19" s="60"/>
      <c r="U19" s="60"/>
      <c r="V19" s="60"/>
      <c r="W19" s="60"/>
      <c r="X19" s="60"/>
      <c r="Y19" s="60"/>
    </row>
  </sheetData>
  <mergeCells count="1">
    <mergeCell ref="F8:R8"/>
  </mergeCells>
  <printOptions gridLines="1"/>
  <pageMargins left="0.17" right="0.17" top="1.5" bottom="0.37" header="0.75" footer="0.17"/>
  <pageSetup fitToHeight="1" fitToWidth="1" horizontalDpi="300" verticalDpi="300" orientation="landscape" scale="50" r:id="rId2"/>
  <headerFooter alignWithMargins="0">
    <oddHeader>&amp;C&amp;"Arial,Bold"&amp;14NCSX June 2007 ETC 
TABLE I - DESIGN LABOR</oddHeader>
    <oddFooter>&amp;L&amp;F&amp;C&amp;"Arial,Bold"page &amp;P of &amp;N&amp;R&amp;D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"/>
  <sheetViews>
    <sheetView zoomScale="75" zoomScaleNormal="75" workbookViewId="0" topLeftCell="A1">
      <selection activeCell="A11" sqref="A11:IV11"/>
    </sheetView>
  </sheetViews>
  <sheetFormatPr defaultColWidth="9.140625" defaultRowHeight="12.75"/>
  <cols>
    <col min="1" max="1" width="120.140625" style="0" bestFit="1" customWidth="1"/>
    <col min="2" max="2" width="11.421875" style="15" bestFit="1" customWidth="1"/>
    <col min="3" max="3" width="25.421875" style="0" customWidth="1"/>
    <col min="4" max="4" width="9.7109375" style="0" bestFit="1" customWidth="1"/>
    <col min="5" max="5" width="5.140625" style="0" bestFit="1" customWidth="1"/>
    <col min="6" max="10" width="4.7109375" style="0" bestFit="1" customWidth="1"/>
    <col min="11" max="11" width="77.140625" style="0" customWidth="1"/>
    <col min="12" max="12" width="4.140625" style="0" bestFit="1" customWidth="1"/>
    <col min="13" max="14" width="5.8515625" style="0" bestFit="1" customWidth="1"/>
    <col min="15" max="15" width="4.28125" style="0" bestFit="1" customWidth="1"/>
    <col min="16" max="16" width="5.8515625" style="0" bestFit="1" customWidth="1"/>
    <col min="17" max="23" width="3.28125" style="0" bestFit="1" customWidth="1"/>
    <col min="24" max="24" width="1.7109375" style="0" customWidth="1"/>
    <col min="25" max="25" width="70.28125" style="0" customWidth="1"/>
  </cols>
  <sheetData>
    <row r="1" s="4" customFormat="1" ht="21">
      <c r="A1" s="4" t="s">
        <v>29</v>
      </c>
    </row>
    <row r="2" s="4" customFormat="1" ht="21">
      <c r="A2" s="4" t="s">
        <v>32</v>
      </c>
    </row>
    <row r="3" spans="1:25" s="4" customFormat="1" ht="21">
      <c r="A3" s="4" t="s">
        <v>54</v>
      </c>
      <c r="I3" s="44"/>
      <c r="J3" s="44"/>
      <c r="K3" s="44"/>
      <c r="L3" s="44"/>
      <c r="M3" s="44"/>
      <c r="N3" s="44"/>
      <c r="O3" s="44"/>
      <c r="P3" s="44"/>
      <c r="Q3" s="38"/>
      <c r="R3" s="44"/>
      <c r="S3" s="38"/>
      <c r="T3" s="44"/>
      <c r="U3" s="44"/>
      <c r="V3" s="44"/>
      <c r="W3" s="44"/>
      <c r="X3" s="44"/>
      <c r="Y3" s="44"/>
    </row>
    <row r="4" spans="1:25" s="4" customFormat="1" ht="21">
      <c r="A4" s="4" t="s">
        <v>55</v>
      </c>
      <c r="I4" s="44"/>
      <c r="J4" s="44"/>
      <c r="K4" s="44"/>
      <c r="L4" s="44"/>
      <c r="M4" s="44"/>
      <c r="N4" s="44"/>
      <c r="O4" s="44"/>
      <c r="P4" s="44"/>
      <c r="Q4" s="38"/>
      <c r="R4" s="44"/>
      <c r="S4" s="38"/>
      <c r="T4" s="44"/>
      <c r="U4" s="44"/>
      <c r="V4" s="44"/>
      <c r="W4" s="44"/>
      <c r="X4" s="44"/>
      <c r="Y4" s="44"/>
    </row>
    <row r="5" s="4" customFormat="1" ht="21">
      <c r="A5" s="4" t="s">
        <v>33</v>
      </c>
    </row>
    <row r="6" s="4" customFormat="1" ht="21"/>
    <row r="7" spans="1:11" s="7" customFormat="1" ht="12.75">
      <c r="A7" s="17"/>
      <c r="B7" s="18"/>
      <c r="C7" s="19"/>
      <c r="D7" s="19"/>
      <c r="E7" s="19"/>
      <c r="F7" s="19"/>
      <c r="G7" s="19"/>
      <c r="H7" s="19"/>
      <c r="I7" s="20"/>
      <c r="J7" s="18"/>
      <c r="K7" s="21"/>
    </row>
    <row r="8" ht="21">
      <c r="A8" s="4" t="s">
        <v>28</v>
      </c>
    </row>
  </sheetData>
  <printOptions gridLines="1"/>
  <pageMargins left="0.17" right="0.17" top="0.39" bottom="0.37" header="0.24" footer="0.17"/>
  <pageSetup fitToHeight="1" fitToWidth="1" horizontalDpi="600" verticalDpi="600" orientation="landscape" scale="35" r:id="rId1"/>
  <headerFooter alignWithMargins="0">
    <oddHeader>&amp;C&amp;"Arial,Bold"&amp;14NCSX June 2007 ETC 
TABLE II - M and S</oddHeader>
    <oddFooter xml:space="preserve">&amp;L&amp;F&amp;C&amp;"Arial,Bold"&amp;A   page &amp;P of &amp;N &amp;R &amp;D    &amp;T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"/>
  <sheetViews>
    <sheetView tabSelected="1" zoomScale="55" zoomScaleNormal="55" workbookViewId="0" topLeftCell="A1">
      <selection activeCell="R27" sqref="R27"/>
    </sheetView>
  </sheetViews>
  <sheetFormatPr defaultColWidth="9.140625" defaultRowHeight="12.75"/>
  <cols>
    <col min="1" max="1" width="4.8515625" style="0" customWidth="1"/>
    <col min="2" max="2" width="85.00390625" style="0" customWidth="1"/>
    <col min="3" max="3" width="9.421875" style="0" customWidth="1"/>
    <col min="4" max="4" width="13.57421875" style="0" customWidth="1"/>
    <col min="5" max="5" width="11.28125" style="0" customWidth="1"/>
    <col min="6" max="6" width="10.140625" style="0" bestFit="1" customWidth="1"/>
    <col min="7" max="8" width="7.8515625" style="45" bestFit="1" customWidth="1"/>
    <col min="9" max="9" width="8.57421875" style="45" bestFit="1" customWidth="1"/>
    <col min="10" max="10" width="9.28125" style="45" bestFit="1" customWidth="1"/>
    <col min="11" max="11" width="8.57421875" style="45" bestFit="1" customWidth="1"/>
    <col min="12" max="12" width="13.8515625" style="45" customWidth="1"/>
    <col min="13" max="13" width="7.8515625" style="45" bestFit="1" customWidth="1"/>
    <col min="14" max="14" width="1.7109375" style="45" customWidth="1"/>
  </cols>
  <sheetData>
    <row r="1" spans="1:14" s="4" customFormat="1" ht="21">
      <c r="A1" s="4" t="s">
        <v>29</v>
      </c>
      <c r="G1" s="44"/>
      <c r="H1" s="44"/>
      <c r="I1" s="44"/>
      <c r="J1" s="44"/>
      <c r="K1" s="44"/>
      <c r="L1" s="44"/>
      <c r="M1" s="44"/>
      <c r="N1" s="44"/>
    </row>
    <row r="2" spans="1:14" s="4" customFormat="1" ht="21">
      <c r="A2" s="4" t="s">
        <v>32</v>
      </c>
      <c r="G2" s="44"/>
      <c r="H2" s="44"/>
      <c r="I2" s="44"/>
      <c r="J2" s="44"/>
      <c r="K2" s="44"/>
      <c r="L2" s="44"/>
      <c r="M2" s="44"/>
      <c r="N2" s="44"/>
    </row>
    <row r="3" spans="1:14" s="4" customFormat="1" ht="21">
      <c r="A3" s="4" t="s">
        <v>54</v>
      </c>
      <c r="G3" s="44"/>
      <c r="H3" s="44"/>
      <c r="I3" s="44"/>
      <c r="J3" s="44"/>
      <c r="K3" s="44"/>
      <c r="L3" s="44"/>
      <c r="M3" s="44"/>
      <c r="N3" s="44"/>
    </row>
    <row r="4" spans="1:14" s="4" customFormat="1" ht="21">
      <c r="A4" s="4" t="s">
        <v>55</v>
      </c>
      <c r="G4" s="44"/>
      <c r="H4" s="44"/>
      <c r="I4" s="44"/>
      <c r="J4" s="44"/>
      <c r="K4" s="44"/>
      <c r="L4" s="44"/>
      <c r="M4" s="44"/>
      <c r="N4" s="44"/>
    </row>
    <row r="5" spans="1:14" s="4" customFormat="1" ht="21">
      <c r="A5" s="4" t="s">
        <v>33</v>
      </c>
      <c r="G5" s="44"/>
      <c r="H5" s="44"/>
      <c r="I5" s="44"/>
      <c r="J5" s="44"/>
      <c r="K5" s="44"/>
      <c r="L5" s="44"/>
      <c r="M5" s="44"/>
      <c r="N5" s="44"/>
    </row>
    <row r="6" spans="1:12" ht="21">
      <c r="A6" s="6"/>
      <c r="B6" s="4"/>
      <c r="K6" s="44"/>
      <c r="L6" s="44"/>
    </row>
    <row r="7" spans="2:14" s="7" customFormat="1" ht="9" customHeight="1">
      <c r="B7" s="16"/>
      <c r="G7" s="46"/>
      <c r="H7" s="46"/>
      <c r="I7" s="46"/>
      <c r="J7" s="46"/>
      <c r="K7" s="46"/>
      <c r="L7" s="46"/>
      <c r="M7" s="46"/>
      <c r="N7" s="46"/>
    </row>
    <row r="8" spans="1:14" s="70" customFormat="1" ht="15" customHeight="1">
      <c r="A8" s="66" t="s">
        <v>48</v>
      </c>
      <c r="B8" s="66"/>
      <c r="C8" s="66"/>
      <c r="D8" s="66"/>
      <c r="E8" s="67"/>
      <c r="F8" s="162"/>
      <c r="G8" s="162"/>
      <c r="H8" s="162"/>
      <c r="I8" s="162"/>
      <c r="J8" s="162"/>
      <c r="K8" s="162"/>
      <c r="L8" s="162"/>
      <c r="M8" s="162"/>
      <c r="N8" s="69"/>
    </row>
    <row r="9" spans="1:14" s="70" customFormat="1" ht="13.5">
      <c r="A9" s="66" t="s">
        <v>51</v>
      </c>
      <c r="B9" s="66"/>
      <c r="C9" s="66"/>
      <c r="D9" s="66"/>
      <c r="E9" s="67"/>
      <c r="F9" s="68"/>
      <c r="G9" s="71"/>
      <c r="H9" s="71"/>
      <c r="I9" s="71"/>
      <c r="J9" s="71"/>
      <c r="K9" s="71"/>
      <c r="L9" s="71"/>
      <c r="M9" s="71"/>
      <c r="N9" s="69"/>
    </row>
    <row r="10" spans="1:14" s="70" customFormat="1" ht="13.5">
      <c r="A10" s="66"/>
      <c r="B10" s="73" t="s">
        <v>36</v>
      </c>
      <c r="C10" s="66"/>
      <c r="D10" s="66"/>
      <c r="E10" s="67"/>
      <c r="F10" s="68"/>
      <c r="G10" s="71"/>
      <c r="H10" s="71"/>
      <c r="I10" s="71"/>
      <c r="J10" s="71"/>
      <c r="K10" s="71"/>
      <c r="L10" s="71"/>
      <c r="M10" s="71"/>
      <c r="N10" s="69"/>
    </row>
    <row r="11" spans="1:14" s="70" customFormat="1" ht="13.5">
      <c r="A11" s="66"/>
      <c r="B11" s="74" t="s">
        <v>56</v>
      </c>
      <c r="C11" s="66"/>
      <c r="D11" s="66"/>
      <c r="E11" s="67"/>
      <c r="F11" s="68"/>
      <c r="G11" s="71"/>
      <c r="H11" s="71"/>
      <c r="I11" s="71"/>
      <c r="J11" s="71"/>
      <c r="K11" s="71"/>
      <c r="L11" s="71"/>
      <c r="M11" s="71"/>
      <c r="N11" s="69"/>
    </row>
    <row r="12" spans="1:14" s="70" customFormat="1" ht="13.5">
      <c r="A12" s="66"/>
      <c r="B12" s="74" t="s">
        <v>52</v>
      </c>
      <c r="C12" s="66"/>
      <c r="D12" s="66"/>
      <c r="E12" s="67"/>
      <c r="F12" s="68"/>
      <c r="G12" s="71"/>
      <c r="H12" s="71"/>
      <c r="I12" s="71"/>
      <c r="J12" s="71"/>
      <c r="K12" s="71"/>
      <c r="L12" s="71"/>
      <c r="M12" s="71"/>
      <c r="N12" s="69"/>
    </row>
    <row r="13" spans="1:14" s="70" customFormat="1" ht="13.5">
      <c r="A13" s="66"/>
      <c r="B13" s="73" t="s">
        <v>53</v>
      </c>
      <c r="C13" s="66"/>
      <c r="D13" s="66"/>
      <c r="E13" s="67"/>
      <c r="F13" s="68"/>
      <c r="G13" s="71"/>
      <c r="H13" s="71"/>
      <c r="I13" s="71"/>
      <c r="J13" s="71"/>
      <c r="K13" s="71"/>
      <c r="L13" s="71"/>
      <c r="M13" s="71"/>
      <c r="N13" s="69"/>
    </row>
    <row r="14" spans="1:14" s="70" customFormat="1" ht="13.5">
      <c r="A14" s="66"/>
      <c r="B14" s="73" t="s">
        <v>37</v>
      </c>
      <c r="C14" s="66"/>
      <c r="D14" s="66"/>
      <c r="E14" s="67"/>
      <c r="F14" s="68"/>
      <c r="G14" s="71"/>
      <c r="H14" s="71"/>
      <c r="I14" s="71"/>
      <c r="J14" s="71"/>
      <c r="K14" s="71"/>
      <c r="L14" s="71"/>
      <c r="M14" s="71"/>
      <c r="N14" s="69"/>
    </row>
    <row r="15" spans="1:14" s="70" customFormat="1" ht="13.5">
      <c r="A15" s="66"/>
      <c r="B15" s="73"/>
      <c r="C15" s="66"/>
      <c r="D15" s="66"/>
      <c r="E15" s="67"/>
      <c r="F15" s="68"/>
      <c r="G15" s="71"/>
      <c r="H15" s="71"/>
      <c r="I15" s="71"/>
      <c r="J15" s="71"/>
      <c r="K15" s="71"/>
      <c r="L15" s="71"/>
      <c r="M15" s="71"/>
      <c r="N15" s="69"/>
    </row>
    <row r="16" spans="1:21" s="84" customFormat="1" ht="55.5" customHeight="1" thickBot="1">
      <c r="A16" s="75"/>
      <c r="B16" s="76" t="s">
        <v>38</v>
      </c>
      <c r="C16" s="77" t="s">
        <v>39</v>
      </c>
      <c r="D16" s="78" t="s">
        <v>40</v>
      </c>
      <c r="E16" s="79" t="s">
        <v>41</v>
      </c>
      <c r="F16" s="79" t="s">
        <v>42</v>
      </c>
      <c r="G16" s="80" t="s">
        <v>49</v>
      </c>
      <c r="H16" s="80" t="s">
        <v>50</v>
      </c>
      <c r="I16" s="81" t="s">
        <v>45</v>
      </c>
      <c r="J16" s="82" t="s">
        <v>2</v>
      </c>
      <c r="K16" s="80" t="s">
        <v>22</v>
      </c>
      <c r="L16" s="80" t="s">
        <v>0</v>
      </c>
      <c r="M16" s="80" t="s">
        <v>34</v>
      </c>
      <c r="N16" s="83"/>
      <c r="O16" s="159" t="s">
        <v>88</v>
      </c>
      <c r="P16" s="160"/>
      <c r="Q16" s="160"/>
      <c r="R16" s="160"/>
      <c r="S16" s="160"/>
      <c r="T16" s="160"/>
      <c r="U16" s="160"/>
    </row>
    <row r="17" spans="1:21" s="84" customFormat="1" ht="55.5" customHeight="1">
      <c r="A17" s="85"/>
      <c r="B17" s="86"/>
      <c r="C17" s="87"/>
      <c r="D17" s="88"/>
      <c r="E17" s="88"/>
      <c r="F17" s="88"/>
      <c r="G17" s="89"/>
      <c r="H17" s="89"/>
      <c r="I17" s="89"/>
      <c r="J17" s="89"/>
      <c r="K17" s="89"/>
      <c r="L17" s="89"/>
      <c r="M17" s="89"/>
      <c r="N17" s="83"/>
      <c r="O17" s="163" t="s">
        <v>100</v>
      </c>
      <c r="P17" s="164"/>
      <c r="Q17" s="164"/>
      <c r="R17" s="164"/>
      <c r="S17" s="164"/>
      <c r="T17" s="164"/>
      <c r="U17" s="164"/>
    </row>
    <row r="18" spans="1:21" s="84" customFormat="1" ht="14.25" customHeight="1">
      <c r="A18" s="90"/>
      <c r="B18" s="91"/>
      <c r="C18" s="91"/>
      <c r="D18" s="91"/>
      <c r="E18" s="91"/>
      <c r="F18" s="91"/>
      <c r="G18" s="92"/>
      <c r="H18" s="93"/>
      <c r="I18" s="92"/>
      <c r="J18" s="92"/>
      <c r="K18" s="93"/>
      <c r="L18" s="93"/>
      <c r="M18" s="93"/>
      <c r="N18" s="92"/>
      <c r="O18" s="92"/>
      <c r="P18" s="92"/>
      <c r="Q18" s="92"/>
      <c r="R18" s="92"/>
      <c r="S18" s="92"/>
      <c r="T18" s="92"/>
      <c r="U18" s="92"/>
    </row>
    <row r="19" spans="1:14" s="97" customFormat="1" ht="13.5">
      <c r="A19" s="94" t="s">
        <v>58</v>
      </c>
      <c r="B19" s="95"/>
      <c r="C19" s="96"/>
      <c r="D19" s="96"/>
      <c r="F19" s="98"/>
      <c r="N19" s="92"/>
    </row>
    <row r="20" spans="1:14" s="100" customFormat="1" ht="13.5">
      <c r="A20" s="99" t="s">
        <v>59</v>
      </c>
      <c r="D20" s="101"/>
      <c r="E20" s="102"/>
      <c r="F20" s="103"/>
      <c r="N20" s="92"/>
    </row>
    <row r="21" spans="1:17" s="109" customFormat="1" ht="13.5">
      <c r="A21" s="104"/>
      <c r="B21" s="105" t="s">
        <v>60</v>
      </c>
      <c r="C21" s="106">
        <v>10</v>
      </c>
      <c r="D21" s="107">
        <v>7</v>
      </c>
      <c r="E21" s="108"/>
      <c r="G21" s="110"/>
      <c r="H21" s="110"/>
      <c r="I21" s="110"/>
      <c r="J21" s="110"/>
      <c r="K21" s="110"/>
      <c r="L21" s="110">
        <f>2*8*10</f>
        <v>160</v>
      </c>
      <c r="M21" s="110"/>
      <c r="N21" s="92"/>
      <c r="O21" s="110"/>
      <c r="P21" s="110"/>
      <c r="Q21" s="110"/>
    </row>
    <row r="22" spans="1:15" s="112" customFormat="1" ht="13.5">
      <c r="A22" s="111"/>
      <c r="B22" s="112" t="s">
        <v>61</v>
      </c>
      <c r="C22" s="113">
        <v>1</v>
      </c>
      <c r="D22" s="114"/>
      <c r="E22" s="115"/>
      <c r="L22" s="116">
        <f>8*M22*C22</f>
        <v>16</v>
      </c>
      <c r="M22" s="117">
        <v>2</v>
      </c>
      <c r="N22" s="92"/>
      <c r="O22" s="112" t="s">
        <v>62</v>
      </c>
    </row>
    <row r="23" spans="1:14" s="112" customFormat="1" ht="13.5">
      <c r="A23" s="111"/>
      <c r="B23" s="112" t="s">
        <v>63</v>
      </c>
      <c r="C23" s="113"/>
      <c r="D23" s="114">
        <v>42</v>
      </c>
      <c r="E23" s="115"/>
      <c r="L23" s="116"/>
      <c r="M23" s="117"/>
      <c r="N23" s="92"/>
    </row>
    <row r="24" spans="1:14" s="84" customFormat="1" ht="13.5">
      <c r="A24" s="118"/>
      <c r="B24" s="84" t="s">
        <v>64</v>
      </c>
      <c r="C24" s="119"/>
      <c r="D24" s="120">
        <v>15</v>
      </c>
      <c r="E24" s="121"/>
      <c r="L24" s="109"/>
      <c r="M24" s="122"/>
      <c r="N24" s="92"/>
    </row>
    <row r="25" spans="1:14" s="84" customFormat="1" ht="13.5">
      <c r="A25" s="118"/>
      <c r="B25" s="123" t="s">
        <v>65</v>
      </c>
      <c r="C25" s="119">
        <v>5</v>
      </c>
      <c r="E25" s="121"/>
      <c r="L25" s="109">
        <f aca="true" t="shared" si="0" ref="L25:L38">8*M25*C25</f>
        <v>160</v>
      </c>
      <c r="M25" s="122">
        <v>4</v>
      </c>
      <c r="N25" s="92"/>
    </row>
    <row r="26" spans="1:14" s="112" customFormat="1" ht="13.5">
      <c r="A26" s="111"/>
      <c r="B26" s="124" t="s">
        <v>66</v>
      </c>
      <c r="C26" s="113">
        <v>12</v>
      </c>
      <c r="D26" s="125"/>
      <c r="E26" s="126"/>
      <c r="G26" s="125"/>
      <c r="H26" s="125"/>
      <c r="I26" s="125"/>
      <c r="J26" s="125"/>
      <c r="K26" s="125"/>
      <c r="L26" s="116">
        <f t="shared" si="0"/>
        <v>384</v>
      </c>
      <c r="M26" s="117">
        <v>4</v>
      </c>
      <c r="N26" s="92"/>
    </row>
    <row r="27" spans="1:14" s="112" customFormat="1" ht="13.5">
      <c r="A27" s="111"/>
      <c r="B27" s="124" t="s">
        <v>67</v>
      </c>
      <c r="C27" s="113">
        <v>6</v>
      </c>
      <c r="D27" s="125"/>
      <c r="E27" s="126"/>
      <c r="G27" s="125"/>
      <c r="H27" s="125"/>
      <c r="I27" s="125"/>
      <c r="J27" s="125"/>
      <c r="K27" s="125"/>
      <c r="L27" s="116">
        <f t="shared" si="0"/>
        <v>192</v>
      </c>
      <c r="M27" s="117">
        <v>4</v>
      </c>
      <c r="N27" s="92"/>
    </row>
    <row r="28" spans="1:14" s="84" customFormat="1" ht="13.5">
      <c r="A28" s="118"/>
      <c r="B28" s="123" t="s">
        <v>68</v>
      </c>
      <c r="C28" s="119">
        <v>15</v>
      </c>
      <c r="D28" s="120">
        <v>12</v>
      </c>
      <c r="E28" s="121"/>
      <c r="L28" s="109">
        <f t="shared" si="0"/>
        <v>600</v>
      </c>
      <c r="M28" s="122">
        <v>5</v>
      </c>
      <c r="N28" s="92"/>
    </row>
    <row r="29" spans="1:14" s="84" customFormat="1" ht="13.5">
      <c r="A29" s="118"/>
      <c r="B29" s="123" t="s">
        <v>69</v>
      </c>
      <c r="C29" s="119">
        <v>2</v>
      </c>
      <c r="E29" s="121"/>
      <c r="L29" s="109">
        <f t="shared" si="0"/>
        <v>40</v>
      </c>
      <c r="M29" s="122">
        <v>2.5</v>
      </c>
      <c r="N29" s="92"/>
    </row>
    <row r="30" spans="1:14" s="84" customFormat="1" ht="13.5">
      <c r="A30" s="118"/>
      <c r="B30" s="123" t="s">
        <v>70</v>
      </c>
      <c r="C30" s="119">
        <v>30</v>
      </c>
      <c r="E30" s="121"/>
      <c r="L30" s="109">
        <f t="shared" si="0"/>
        <v>600</v>
      </c>
      <c r="M30" s="122">
        <v>2.5</v>
      </c>
      <c r="N30" s="92"/>
    </row>
    <row r="31" spans="1:14" s="84" customFormat="1" ht="13.5">
      <c r="A31" s="118"/>
      <c r="B31" s="123" t="s">
        <v>71</v>
      </c>
      <c r="C31" s="119">
        <v>4</v>
      </c>
      <c r="E31" s="121"/>
      <c r="L31" s="109">
        <f t="shared" si="0"/>
        <v>80</v>
      </c>
      <c r="M31" s="122">
        <v>2.5</v>
      </c>
      <c r="N31" s="92"/>
    </row>
    <row r="32" spans="1:14" s="84" customFormat="1" ht="13.5">
      <c r="A32" s="118"/>
      <c r="B32" s="123" t="s">
        <v>72</v>
      </c>
      <c r="C32" s="119">
        <v>8</v>
      </c>
      <c r="E32" s="121"/>
      <c r="L32" s="109">
        <f t="shared" si="0"/>
        <v>256</v>
      </c>
      <c r="M32" s="122">
        <v>4</v>
      </c>
      <c r="N32" s="92"/>
    </row>
    <row r="33" spans="1:14" s="84" customFormat="1" ht="13.5">
      <c r="A33" s="118"/>
      <c r="B33" s="123" t="s">
        <v>73</v>
      </c>
      <c r="C33" s="119">
        <v>1</v>
      </c>
      <c r="E33" s="121"/>
      <c r="L33" s="109">
        <f t="shared" si="0"/>
        <v>20</v>
      </c>
      <c r="M33" s="122">
        <v>2.5</v>
      </c>
      <c r="N33" s="92"/>
    </row>
    <row r="34" spans="1:14" s="84" customFormat="1" ht="13.5">
      <c r="A34" s="118"/>
      <c r="B34" s="123" t="s">
        <v>74</v>
      </c>
      <c r="C34" s="119">
        <v>8</v>
      </c>
      <c r="E34" s="121"/>
      <c r="L34" s="109">
        <f t="shared" si="0"/>
        <v>256</v>
      </c>
      <c r="M34" s="122">
        <v>4</v>
      </c>
      <c r="N34" s="92"/>
    </row>
    <row r="35" spans="1:14" s="84" customFormat="1" ht="13.5">
      <c r="A35" s="118"/>
      <c r="B35" s="123" t="s">
        <v>75</v>
      </c>
      <c r="C35" s="119">
        <v>4</v>
      </c>
      <c r="E35" s="121"/>
      <c r="L35" s="109">
        <f t="shared" si="0"/>
        <v>80</v>
      </c>
      <c r="M35" s="122">
        <v>2.5</v>
      </c>
      <c r="N35" s="92"/>
    </row>
    <row r="36" spans="1:14" s="109" customFormat="1" ht="13.5">
      <c r="A36" s="104"/>
      <c r="B36" s="127" t="s">
        <v>76</v>
      </c>
      <c r="C36" s="106">
        <v>8</v>
      </c>
      <c r="E36" s="108"/>
      <c r="L36" s="109">
        <f t="shared" si="0"/>
        <v>160</v>
      </c>
      <c r="M36" s="122">
        <v>2.5</v>
      </c>
      <c r="N36" s="92"/>
    </row>
    <row r="37" spans="1:14" s="84" customFormat="1" ht="13.5">
      <c r="A37" s="118"/>
      <c r="B37" s="123" t="s">
        <v>73</v>
      </c>
      <c r="C37" s="119">
        <v>1</v>
      </c>
      <c r="E37" s="121"/>
      <c r="L37" s="109">
        <f t="shared" si="0"/>
        <v>20</v>
      </c>
      <c r="M37" s="122">
        <v>2.5</v>
      </c>
      <c r="N37" s="92"/>
    </row>
    <row r="38" spans="1:14" s="84" customFormat="1" ht="13.5">
      <c r="A38" s="118"/>
      <c r="B38" s="123" t="s">
        <v>77</v>
      </c>
      <c r="C38" s="119">
        <v>8</v>
      </c>
      <c r="E38" s="121"/>
      <c r="L38" s="109">
        <f t="shared" si="0"/>
        <v>160</v>
      </c>
      <c r="M38" s="122">
        <v>2.5</v>
      </c>
      <c r="N38" s="92"/>
    </row>
    <row r="39" spans="1:14" s="84" customFormat="1" ht="13.5">
      <c r="A39" s="118"/>
      <c r="B39" s="123" t="s">
        <v>78</v>
      </c>
      <c r="C39" s="119"/>
      <c r="E39" s="121"/>
      <c r="L39" s="109"/>
      <c r="N39" s="92"/>
    </row>
    <row r="40" spans="1:21" s="84" customFormat="1" ht="13.5">
      <c r="A40" s="118"/>
      <c r="B40" s="128" t="s">
        <v>79</v>
      </c>
      <c r="C40" s="129"/>
      <c r="D40" s="129"/>
      <c r="E40" s="130"/>
      <c r="F40" s="131"/>
      <c r="G40" s="131"/>
      <c r="H40" s="131"/>
      <c r="I40" s="131"/>
      <c r="J40" s="131"/>
      <c r="K40" s="131"/>
      <c r="L40" s="131"/>
      <c r="M40" s="131"/>
      <c r="N40" s="92"/>
      <c r="O40" s="131"/>
      <c r="P40" s="131"/>
      <c r="Q40" s="131"/>
      <c r="R40" s="131"/>
      <c r="S40" s="131"/>
      <c r="T40" s="131"/>
      <c r="U40" s="131"/>
    </row>
    <row r="41" spans="1:14" s="84" customFormat="1" ht="13.5">
      <c r="A41" s="118"/>
      <c r="B41" s="123" t="s">
        <v>80</v>
      </c>
      <c r="C41" s="119">
        <v>8</v>
      </c>
      <c r="E41" s="121"/>
      <c r="L41" s="109">
        <f>8*M41*C41</f>
        <v>160</v>
      </c>
      <c r="M41" s="109">
        <v>2.5</v>
      </c>
      <c r="N41" s="92"/>
    </row>
    <row r="42" spans="1:14" s="84" customFormat="1" ht="13.5">
      <c r="A42" s="118"/>
      <c r="B42" s="123" t="s">
        <v>81</v>
      </c>
      <c r="C42" s="119">
        <v>10</v>
      </c>
      <c r="E42" s="121"/>
      <c r="L42" s="109">
        <f>8*M42*C42</f>
        <v>200</v>
      </c>
      <c r="M42" s="109">
        <v>2.5</v>
      </c>
      <c r="N42" s="92"/>
    </row>
    <row r="43" spans="1:14" s="84" customFormat="1" ht="13.5">
      <c r="A43" s="118"/>
      <c r="B43" s="132" t="s">
        <v>82</v>
      </c>
      <c r="C43" s="119">
        <v>1</v>
      </c>
      <c r="E43" s="121"/>
      <c r="L43" s="109">
        <f>8*M43*C43</f>
        <v>20</v>
      </c>
      <c r="M43" s="109">
        <v>2.5</v>
      </c>
      <c r="N43" s="92"/>
    </row>
    <row r="44" spans="1:14" s="100" customFormat="1" ht="13.5">
      <c r="A44" s="133"/>
      <c r="B44" s="99" t="s">
        <v>83</v>
      </c>
      <c r="D44" s="101"/>
      <c r="E44" s="134"/>
      <c r="F44" s="102"/>
      <c r="N44" s="92"/>
    </row>
    <row r="45" spans="1:14" s="84" customFormat="1" ht="13.5">
      <c r="A45" s="118"/>
      <c r="B45" s="123" t="s">
        <v>68</v>
      </c>
      <c r="C45" s="119">
        <v>15</v>
      </c>
      <c r="D45" s="121"/>
      <c r="L45" s="109">
        <f aca="true" t="shared" si="1" ref="L45:L55">8*M45*C45</f>
        <v>600</v>
      </c>
      <c r="M45" s="122">
        <v>5</v>
      </c>
      <c r="N45" s="92"/>
    </row>
    <row r="46" spans="1:14" s="84" customFormat="1" ht="13.5">
      <c r="A46" s="118"/>
      <c r="B46" s="123" t="s">
        <v>69</v>
      </c>
      <c r="C46" s="119">
        <v>2</v>
      </c>
      <c r="D46" s="121"/>
      <c r="L46" s="109">
        <f t="shared" si="1"/>
        <v>40</v>
      </c>
      <c r="M46" s="122">
        <v>2.5</v>
      </c>
      <c r="N46" s="92"/>
    </row>
    <row r="47" spans="1:14" s="84" customFormat="1" ht="13.5">
      <c r="A47" s="118"/>
      <c r="B47" s="123" t="s">
        <v>70</v>
      </c>
      <c r="C47" s="119">
        <v>30</v>
      </c>
      <c r="D47" s="121"/>
      <c r="L47" s="109">
        <f t="shared" si="1"/>
        <v>600</v>
      </c>
      <c r="M47" s="122">
        <v>2.5</v>
      </c>
      <c r="N47" s="92"/>
    </row>
    <row r="48" spans="1:14" s="84" customFormat="1" ht="13.5">
      <c r="A48" s="118"/>
      <c r="B48" s="123" t="s">
        <v>71</v>
      </c>
      <c r="C48" s="119">
        <v>4</v>
      </c>
      <c r="D48" s="121"/>
      <c r="L48" s="109">
        <f t="shared" si="1"/>
        <v>80</v>
      </c>
      <c r="M48" s="122">
        <v>2.5</v>
      </c>
      <c r="N48" s="92"/>
    </row>
    <row r="49" spans="1:14" s="84" customFormat="1" ht="13.5">
      <c r="A49" s="118"/>
      <c r="B49" s="123" t="s">
        <v>72</v>
      </c>
      <c r="C49" s="119">
        <v>8</v>
      </c>
      <c r="D49" s="121"/>
      <c r="L49" s="109">
        <f t="shared" si="1"/>
        <v>256</v>
      </c>
      <c r="M49" s="122">
        <v>4</v>
      </c>
      <c r="N49" s="92"/>
    </row>
    <row r="50" spans="1:14" s="84" customFormat="1" ht="13.5">
      <c r="A50" s="118"/>
      <c r="B50" s="123" t="s">
        <v>73</v>
      </c>
      <c r="C50" s="119">
        <v>1</v>
      </c>
      <c r="D50" s="121"/>
      <c r="L50" s="109">
        <f t="shared" si="1"/>
        <v>20</v>
      </c>
      <c r="M50" s="122">
        <v>2.5</v>
      </c>
      <c r="N50" s="92"/>
    </row>
    <row r="51" spans="1:14" s="84" customFormat="1" ht="13.5">
      <c r="A51" s="118"/>
      <c r="B51" s="123" t="s">
        <v>74</v>
      </c>
      <c r="C51" s="119">
        <v>8</v>
      </c>
      <c r="D51" s="121"/>
      <c r="L51" s="109">
        <f t="shared" si="1"/>
        <v>256</v>
      </c>
      <c r="M51" s="122">
        <v>4</v>
      </c>
      <c r="N51" s="92"/>
    </row>
    <row r="52" spans="1:14" s="84" customFormat="1" ht="13.5">
      <c r="A52" s="118"/>
      <c r="B52" s="123" t="s">
        <v>75</v>
      </c>
      <c r="C52" s="119">
        <v>4</v>
      </c>
      <c r="D52" s="121"/>
      <c r="L52" s="109">
        <f t="shared" si="1"/>
        <v>80</v>
      </c>
      <c r="M52" s="122">
        <v>2.5</v>
      </c>
      <c r="N52" s="92"/>
    </row>
    <row r="53" spans="1:14" s="109" customFormat="1" ht="13.5">
      <c r="A53" s="104"/>
      <c r="B53" s="127" t="s">
        <v>76</v>
      </c>
      <c r="C53" s="106">
        <v>6</v>
      </c>
      <c r="D53" s="108"/>
      <c r="L53" s="109">
        <f t="shared" si="1"/>
        <v>120</v>
      </c>
      <c r="M53" s="122">
        <v>2.5</v>
      </c>
      <c r="N53" s="92"/>
    </row>
    <row r="54" spans="1:14" s="84" customFormat="1" ht="13.5">
      <c r="A54" s="118"/>
      <c r="B54" s="123" t="s">
        <v>73</v>
      </c>
      <c r="C54" s="119">
        <v>1</v>
      </c>
      <c r="D54" s="121"/>
      <c r="L54" s="109">
        <f t="shared" si="1"/>
        <v>20</v>
      </c>
      <c r="M54" s="122">
        <v>2.5</v>
      </c>
      <c r="N54" s="92"/>
    </row>
    <row r="55" spans="1:14" s="84" customFormat="1" ht="13.5">
      <c r="A55" s="118"/>
      <c r="B55" s="123" t="s">
        <v>77</v>
      </c>
      <c r="C55" s="119">
        <v>8</v>
      </c>
      <c r="D55" s="121"/>
      <c r="L55" s="109">
        <f t="shared" si="1"/>
        <v>160</v>
      </c>
      <c r="M55" s="122">
        <v>2.5</v>
      </c>
      <c r="N55" s="92"/>
    </row>
    <row r="56" spans="1:14" s="84" customFormat="1" ht="13.5">
      <c r="A56" s="118"/>
      <c r="B56" s="123" t="s">
        <v>78</v>
      </c>
      <c r="C56" s="119"/>
      <c r="D56" s="121"/>
      <c r="L56" s="109"/>
      <c r="M56" s="122"/>
      <c r="N56" s="92"/>
    </row>
    <row r="57" spans="1:21" s="84" customFormat="1" ht="13.5">
      <c r="A57" s="118"/>
      <c r="B57" s="128" t="s">
        <v>79</v>
      </c>
      <c r="C57" s="129"/>
      <c r="D57" s="130"/>
      <c r="E57" s="131"/>
      <c r="F57" s="131"/>
      <c r="G57" s="131"/>
      <c r="H57" s="131"/>
      <c r="I57" s="131"/>
      <c r="J57" s="131"/>
      <c r="K57" s="131"/>
      <c r="L57" s="131"/>
      <c r="M57" s="131"/>
      <c r="N57" s="92"/>
      <c r="O57" s="131"/>
      <c r="P57" s="131"/>
      <c r="Q57" s="131"/>
      <c r="R57" s="131"/>
      <c r="S57" s="131"/>
      <c r="T57" s="131"/>
      <c r="U57" s="131"/>
    </row>
    <row r="58" spans="1:14" s="84" customFormat="1" ht="13.5">
      <c r="A58" s="118"/>
      <c r="B58" s="123" t="s">
        <v>80</v>
      </c>
      <c r="C58" s="119">
        <v>8</v>
      </c>
      <c r="D58" s="121"/>
      <c r="L58" s="109">
        <f>8*M58*C58</f>
        <v>160</v>
      </c>
      <c r="M58" s="109">
        <v>2.5</v>
      </c>
      <c r="N58" s="92"/>
    </row>
    <row r="59" spans="1:14" s="84" customFormat="1" ht="13.5">
      <c r="A59" s="118"/>
      <c r="B59" s="123" t="s">
        <v>81</v>
      </c>
      <c r="C59" s="119">
        <v>10</v>
      </c>
      <c r="D59" s="121"/>
      <c r="L59" s="109">
        <f>8*M59*C59</f>
        <v>200</v>
      </c>
      <c r="M59" s="109">
        <v>2.5</v>
      </c>
      <c r="N59" s="92"/>
    </row>
    <row r="60" spans="1:14" s="84" customFormat="1" ht="13.5">
      <c r="A60" s="118"/>
      <c r="B60" s="132" t="s">
        <v>82</v>
      </c>
      <c r="C60" s="119">
        <v>1</v>
      </c>
      <c r="L60" s="109">
        <f>8*M60*C60</f>
        <v>20</v>
      </c>
      <c r="M60" s="109">
        <v>2.5</v>
      </c>
      <c r="N60" s="92"/>
    </row>
    <row r="61" spans="1:14" s="100" customFormat="1" ht="13.5">
      <c r="A61" s="133"/>
      <c r="B61" s="99" t="s">
        <v>84</v>
      </c>
      <c r="C61" s="135"/>
      <c r="D61" s="136"/>
      <c r="E61" s="137"/>
      <c r="F61" s="138"/>
      <c r="N61" s="92"/>
    </row>
    <row r="62" spans="1:14" s="84" customFormat="1" ht="13.5">
      <c r="A62" s="118"/>
      <c r="B62" s="123" t="s">
        <v>68</v>
      </c>
      <c r="C62" s="139">
        <v>15</v>
      </c>
      <c r="E62" s="121"/>
      <c r="L62" s="109">
        <f aca="true" t="shared" si="2" ref="L62:L72">8*M62*C62</f>
        <v>600</v>
      </c>
      <c r="M62" s="122">
        <v>5</v>
      </c>
      <c r="N62" s="92"/>
    </row>
    <row r="63" spans="1:14" s="84" customFormat="1" ht="13.5">
      <c r="A63" s="118"/>
      <c r="B63" s="123" t="s">
        <v>69</v>
      </c>
      <c r="C63" s="119">
        <v>2</v>
      </c>
      <c r="E63" s="121"/>
      <c r="L63" s="109">
        <f t="shared" si="2"/>
        <v>40</v>
      </c>
      <c r="M63" s="122">
        <v>2.5</v>
      </c>
      <c r="N63" s="92"/>
    </row>
    <row r="64" spans="1:14" s="84" customFormat="1" ht="13.5">
      <c r="A64" s="118"/>
      <c r="B64" s="123" t="s">
        <v>85</v>
      </c>
      <c r="C64" s="119">
        <v>30</v>
      </c>
      <c r="E64" s="121"/>
      <c r="L64" s="109">
        <f t="shared" si="2"/>
        <v>600</v>
      </c>
      <c r="M64" s="122">
        <v>2.5</v>
      </c>
      <c r="N64" s="92"/>
    </row>
    <row r="65" spans="1:14" s="84" customFormat="1" ht="13.5">
      <c r="A65" s="118"/>
      <c r="B65" s="123" t="s">
        <v>71</v>
      </c>
      <c r="C65" s="119">
        <v>4</v>
      </c>
      <c r="E65" s="121"/>
      <c r="L65" s="109">
        <f t="shared" si="2"/>
        <v>80</v>
      </c>
      <c r="M65" s="122">
        <v>2.5</v>
      </c>
      <c r="N65" s="92"/>
    </row>
    <row r="66" spans="1:14" s="84" customFormat="1" ht="13.5">
      <c r="A66" s="118"/>
      <c r="B66" s="123" t="s">
        <v>72</v>
      </c>
      <c r="C66" s="119">
        <v>8</v>
      </c>
      <c r="E66" s="121"/>
      <c r="L66" s="109">
        <f t="shared" si="2"/>
        <v>256</v>
      </c>
      <c r="M66" s="122">
        <v>4</v>
      </c>
      <c r="N66" s="92"/>
    </row>
    <row r="67" spans="1:14" s="84" customFormat="1" ht="13.5">
      <c r="A67" s="118"/>
      <c r="B67" s="123" t="s">
        <v>73</v>
      </c>
      <c r="C67" s="119">
        <v>1</v>
      </c>
      <c r="E67" s="121"/>
      <c r="L67" s="109">
        <f t="shared" si="2"/>
        <v>20</v>
      </c>
      <c r="M67" s="122">
        <v>2.5</v>
      </c>
      <c r="N67" s="92"/>
    </row>
    <row r="68" spans="1:14" s="84" customFormat="1" ht="13.5">
      <c r="A68" s="118"/>
      <c r="B68" s="123" t="s">
        <v>74</v>
      </c>
      <c r="C68" s="119">
        <v>8</v>
      </c>
      <c r="E68" s="121"/>
      <c r="L68" s="109">
        <f t="shared" si="2"/>
        <v>256</v>
      </c>
      <c r="M68" s="122">
        <v>4</v>
      </c>
      <c r="N68" s="92"/>
    </row>
    <row r="69" spans="1:14" s="84" customFormat="1" ht="13.5">
      <c r="A69" s="118"/>
      <c r="B69" s="123" t="s">
        <v>75</v>
      </c>
      <c r="C69" s="119">
        <v>4</v>
      </c>
      <c r="E69" s="121"/>
      <c r="L69" s="109">
        <f t="shared" si="2"/>
        <v>80</v>
      </c>
      <c r="M69" s="122">
        <v>2.5</v>
      </c>
      <c r="N69" s="92"/>
    </row>
    <row r="70" spans="1:14" s="109" customFormat="1" ht="13.5">
      <c r="A70" s="104"/>
      <c r="B70" s="127" t="s">
        <v>76</v>
      </c>
      <c r="C70" s="106">
        <v>6</v>
      </c>
      <c r="E70" s="108"/>
      <c r="L70" s="109">
        <f t="shared" si="2"/>
        <v>120</v>
      </c>
      <c r="M70" s="122">
        <v>2.5</v>
      </c>
      <c r="N70" s="92"/>
    </row>
    <row r="71" spans="1:14" s="84" customFormat="1" ht="13.5">
      <c r="A71" s="118"/>
      <c r="B71" s="123" t="s">
        <v>73</v>
      </c>
      <c r="C71" s="119">
        <v>1</v>
      </c>
      <c r="E71" s="121"/>
      <c r="L71" s="109">
        <f t="shared" si="2"/>
        <v>20</v>
      </c>
      <c r="M71" s="122">
        <v>2.5</v>
      </c>
      <c r="N71" s="92"/>
    </row>
    <row r="72" spans="1:14" s="84" customFormat="1" ht="13.5">
      <c r="A72" s="118"/>
      <c r="B72" s="123" t="s">
        <v>77</v>
      </c>
      <c r="C72" s="119">
        <v>8</v>
      </c>
      <c r="E72" s="121"/>
      <c r="L72" s="109">
        <f t="shared" si="2"/>
        <v>160</v>
      </c>
      <c r="M72" s="122">
        <v>2.5</v>
      </c>
      <c r="N72" s="92"/>
    </row>
    <row r="73" spans="1:14" s="84" customFormat="1" ht="13.5">
      <c r="A73" s="118"/>
      <c r="B73" s="123" t="s">
        <v>78</v>
      </c>
      <c r="C73" s="119"/>
      <c r="E73" s="121"/>
      <c r="L73" s="109"/>
      <c r="M73" s="122"/>
      <c r="N73" s="92"/>
    </row>
    <row r="74" spans="1:21" s="84" customFormat="1" ht="13.5">
      <c r="A74" s="118"/>
      <c r="B74" s="128" t="s">
        <v>79</v>
      </c>
      <c r="C74" s="129"/>
      <c r="D74" s="129"/>
      <c r="E74" s="130"/>
      <c r="F74" s="131"/>
      <c r="G74" s="131"/>
      <c r="H74" s="131"/>
      <c r="I74" s="131"/>
      <c r="J74" s="131"/>
      <c r="K74" s="131"/>
      <c r="L74" s="131"/>
      <c r="M74" s="140"/>
      <c r="N74" s="92"/>
      <c r="O74" s="140"/>
      <c r="P74" s="140"/>
      <c r="Q74" s="140"/>
      <c r="R74" s="140"/>
      <c r="S74" s="140"/>
      <c r="T74" s="140"/>
      <c r="U74" s="140"/>
    </row>
    <row r="75" spans="1:14" s="84" customFormat="1" ht="13.5">
      <c r="A75" s="141"/>
      <c r="B75" s="123" t="s">
        <v>80</v>
      </c>
      <c r="C75" s="119">
        <v>8</v>
      </c>
      <c r="E75" s="121"/>
      <c r="L75" s="109">
        <f>8*M75*C75</f>
        <v>160</v>
      </c>
      <c r="M75" s="122">
        <v>2.5</v>
      </c>
      <c r="N75" s="92"/>
    </row>
    <row r="76" spans="1:14" s="84" customFormat="1" ht="13.5">
      <c r="A76" s="142"/>
      <c r="B76" s="123" t="s">
        <v>81</v>
      </c>
      <c r="C76" s="119">
        <v>10</v>
      </c>
      <c r="E76" s="143"/>
      <c r="L76" s="109">
        <f>8*M76*C76</f>
        <v>200</v>
      </c>
      <c r="M76" s="122">
        <v>2.5</v>
      </c>
      <c r="N76" s="92"/>
    </row>
    <row r="77" spans="1:14" s="84" customFormat="1" ht="13.5">
      <c r="A77" s="142"/>
      <c r="B77" s="123" t="s">
        <v>86</v>
      </c>
      <c r="C77" s="144">
        <v>1</v>
      </c>
      <c r="E77" s="143"/>
      <c r="F77" s="145"/>
      <c r="G77" s="145"/>
      <c r="H77" s="145"/>
      <c r="I77" s="145"/>
      <c r="J77" s="145"/>
      <c r="K77" s="145"/>
      <c r="L77" s="146">
        <f>8*M77*C77</f>
        <v>20</v>
      </c>
      <c r="M77" s="147">
        <v>2.5</v>
      </c>
      <c r="N77" s="92"/>
    </row>
    <row r="78" spans="1:14" s="84" customFormat="1" ht="13.5">
      <c r="A78" s="118"/>
      <c r="B78" s="132" t="s">
        <v>82</v>
      </c>
      <c r="C78" s="119">
        <v>1</v>
      </c>
      <c r="E78" s="121"/>
      <c r="L78" s="109">
        <f>8*M78*C78</f>
        <v>20</v>
      </c>
      <c r="M78" s="122">
        <v>2.5</v>
      </c>
      <c r="N78" s="92"/>
    </row>
    <row r="79" spans="1:14" s="151" customFormat="1" ht="13.5">
      <c r="A79" s="148" t="s">
        <v>87</v>
      </c>
      <c r="B79" s="149"/>
      <c r="C79" s="150"/>
      <c r="G79" s="152" t="e">
        <f>SUM(F75:F77,G58:G73,G41:G56,#REF!,G6:G16,#REF!,#REF!,#REF!,#REF!,#REF!,#REF!)</f>
        <v>#REF!</v>
      </c>
      <c r="H79" s="152" t="e">
        <f>SUM(#REF!,H58:H73,H41:H56,#REF!,H6:H16,#REF!,#REF!,#REF!,#REF!,#REF!,#REF!)</f>
        <v>#REF!</v>
      </c>
      <c r="I79" s="152" t="e">
        <f>SUM(#REF!,I58:I73,I41:I56,G20:G39,I6:I16,#REF!,#REF!,#REF!,#REF!,#REF!,#REF!)</f>
        <v>#REF!</v>
      </c>
      <c r="J79" s="152" t="e">
        <f>SUM(G75:G77,J58:J73,J41:J56,H20:H39,J6:J16,#REF!,#REF!,#REF!,#REF!,#REF!,#REF!)</f>
        <v>#REF!</v>
      </c>
      <c r="K79" s="152" t="e">
        <f>SUM(H75:H77,K58:K73,K41:K56,I20:I39,K6:K16,#REF!,#REF!,#REF!,#REF!,#REF!,#REF!)</f>
        <v>#REF!</v>
      </c>
      <c r="L79" s="152" t="e">
        <f>SUM(I75:I77,L60:L61,L41:L44,J20:J39,L6:L16,#REF!,#REF!,#REF!,#REF!,#REF!,#REF!)</f>
        <v>#REF!</v>
      </c>
      <c r="M79" s="152" t="e">
        <f>SUM(J75:J77,M61:M61,M41:M44,K20:K39,M6:M16,#REF!,#REF!,#REF!,#REF!,#REF!,#REF!)</f>
        <v>#REF!</v>
      </c>
      <c r="N79" s="92"/>
    </row>
    <row r="80" spans="1:14" s="156" customFormat="1" ht="13.5">
      <c r="A80" s="94" t="s">
        <v>58</v>
      </c>
      <c r="B80" s="95"/>
      <c r="C80" s="153"/>
      <c r="D80" s="154">
        <f>SUM(D21:D78)</f>
        <v>76</v>
      </c>
      <c r="E80" s="154">
        <f aca="true" t="shared" si="3" ref="E80:L80">SUM(E21:E78)</f>
        <v>0</v>
      </c>
      <c r="F80" s="154">
        <f t="shared" si="3"/>
        <v>0</v>
      </c>
      <c r="G80" s="155">
        <f t="shared" si="3"/>
        <v>0</v>
      </c>
      <c r="H80" s="155">
        <f t="shared" si="3"/>
        <v>0</v>
      </c>
      <c r="I80" s="155">
        <f t="shared" si="3"/>
        <v>0</v>
      </c>
      <c r="J80" s="155">
        <f t="shared" si="3"/>
        <v>0</v>
      </c>
      <c r="K80" s="155">
        <f t="shared" si="3"/>
        <v>0</v>
      </c>
      <c r="L80" s="155">
        <f t="shared" si="3"/>
        <v>8808</v>
      </c>
      <c r="N80" s="157"/>
    </row>
    <row r="81" spans="7:14" s="84" customFormat="1" ht="13.5">
      <c r="G81" s="158"/>
      <c r="H81" s="158"/>
      <c r="I81" s="158"/>
      <c r="J81" s="158"/>
      <c r="K81" s="158"/>
      <c r="L81" s="158"/>
      <c r="M81" s="158"/>
      <c r="N81" s="158"/>
    </row>
  </sheetData>
  <mergeCells count="2">
    <mergeCell ref="F8:M8"/>
    <mergeCell ref="O17:U17"/>
  </mergeCells>
  <printOptions gridLines="1"/>
  <pageMargins left="0.17" right="0.17" top="1.5" bottom="0.37" header="0.75" footer="0.17"/>
  <pageSetup fitToHeight="4" fitToWidth="1" horizontalDpi="300" verticalDpi="300" orientation="landscape" paperSize="3" scale="80" r:id="rId2"/>
  <headerFooter alignWithMargins="0">
    <oddHeader>&amp;C&amp;"Arial,Bold"&amp;14NCSX June 2007 ETC 
TABLE I - DESIGN LABOR</oddHeader>
    <oddFooter>&amp;L&amp;F&amp;C&amp;"Arial,Bold"page &amp;P of &amp;N&amp;R&amp;D  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workbookViewId="0" topLeftCell="A1">
      <selection activeCell="P21" sqref="P21"/>
    </sheetView>
  </sheetViews>
  <sheetFormatPr defaultColWidth="9.140625" defaultRowHeight="12.75"/>
  <cols>
    <col min="1" max="1" width="4.8515625" style="0" customWidth="1"/>
  </cols>
  <sheetData>
    <row r="1" s="4" customFormat="1" ht="21">
      <c r="A1" s="4" t="s">
        <v>29</v>
      </c>
    </row>
    <row r="2" s="4" customFormat="1" ht="21">
      <c r="A2" s="4" t="s">
        <v>32</v>
      </c>
    </row>
    <row r="3" s="4" customFormat="1" ht="21">
      <c r="A3" s="4" t="s">
        <v>30</v>
      </c>
    </row>
    <row r="4" s="4" customFormat="1" ht="21">
      <c r="A4" s="4" t="s">
        <v>31</v>
      </c>
    </row>
    <row r="5" s="4" customFormat="1" ht="21">
      <c r="A5" s="4" t="s">
        <v>33</v>
      </c>
    </row>
    <row r="6" s="4" customFormat="1" ht="21"/>
    <row r="7" spans="1:18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ht="15">
      <c r="A8" s="8" t="s">
        <v>3</v>
      </c>
    </row>
    <row r="9" spans="1:18" ht="15">
      <c r="A9" s="8"/>
      <c r="D9" s="10" t="s">
        <v>5</v>
      </c>
      <c r="E9" s="10" t="s">
        <v>6</v>
      </c>
      <c r="F9" s="10" t="s">
        <v>7</v>
      </c>
      <c r="G9" s="11" t="s">
        <v>21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2:7" s="1" customFormat="1" ht="12.75">
      <c r="B10" s="1" t="s">
        <v>4</v>
      </c>
      <c r="D10" s="62" t="s">
        <v>94</v>
      </c>
      <c r="E10" s="62"/>
      <c r="F10" s="62"/>
      <c r="G10" s="1" t="s">
        <v>95</v>
      </c>
    </row>
    <row r="11" spans="4:6" s="1" customFormat="1" ht="12.75">
      <c r="D11" s="62"/>
      <c r="E11" s="62"/>
      <c r="F11" s="62"/>
    </row>
    <row r="12" spans="2:7" s="1" customFormat="1" ht="12.75">
      <c r="B12" s="1" t="s">
        <v>89</v>
      </c>
      <c r="D12" s="62"/>
      <c r="E12" s="62" t="s">
        <v>94</v>
      </c>
      <c r="F12" s="62"/>
      <c r="G12" s="1" t="s">
        <v>96</v>
      </c>
    </row>
    <row r="14" spans="1:18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ht="12.75">
      <c r="A15" s="9" t="s">
        <v>8</v>
      </c>
    </row>
    <row r="16" spans="1:18" ht="12.75">
      <c r="A16" s="11" t="s">
        <v>9</v>
      </c>
      <c r="B16" s="2"/>
      <c r="C16" s="12"/>
      <c r="D16" s="12"/>
      <c r="E16" s="13" t="s">
        <v>11</v>
      </c>
      <c r="F16" s="13"/>
      <c r="G16" s="13"/>
      <c r="H16" s="13"/>
      <c r="I16" s="13" t="s">
        <v>15</v>
      </c>
      <c r="J16" s="13"/>
      <c r="K16" s="13"/>
      <c r="L16" s="13"/>
      <c r="M16" s="13"/>
      <c r="N16" s="13" t="s">
        <v>16</v>
      </c>
      <c r="O16" s="13"/>
      <c r="P16" s="13"/>
      <c r="Q16" s="12"/>
      <c r="R16" s="2"/>
    </row>
    <row r="17" spans="5:18" ht="26.25" customHeight="1">
      <c r="E17" s="14" t="s">
        <v>10</v>
      </c>
      <c r="F17" s="14" t="s">
        <v>12</v>
      </c>
      <c r="G17" s="14" t="s">
        <v>13</v>
      </c>
      <c r="H17" s="14" t="s">
        <v>14</v>
      </c>
      <c r="N17" s="166" t="s">
        <v>17</v>
      </c>
      <c r="O17" s="72"/>
      <c r="P17" s="72"/>
      <c r="Q17" s="11" t="s">
        <v>18</v>
      </c>
      <c r="R17" s="11"/>
    </row>
    <row r="18" spans="1:17" s="1" customFormat="1" ht="12.75">
      <c r="A18" s="1" t="s">
        <v>19</v>
      </c>
      <c r="B18" s="1" t="s">
        <v>90</v>
      </c>
      <c r="E18" s="62"/>
      <c r="F18" s="62"/>
      <c r="G18" s="62" t="s">
        <v>94</v>
      </c>
      <c r="H18" s="62"/>
      <c r="J18" s="63"/>
      <c r="K18" s="63"/>
      <c r="L18" s="63"/>
      <c r="M18" s="63"/>
      <c r="N18" s="1" t="s">
        <v>91</v>
      </c>
      <c r="Q18" s="1" t="s">
        <v>92</v>
      </c>
    </row>
    <row r="19" spans="5:8" ht="12.75">
      <c r="E19" s="3"/>
      <c r="F19" s="3"/>
      <c r="G19" s="3"/>
      <c r="H19" s="3"/>
    </row>
    <row r="20" spans="1:18" s="64" customFormat="1" ht="51.75" customHeight="1">
      <c r="A20" s="64" t="s">
        <v>20</v>
      </c>
      <c r="B20" s="64" t="s">
        <v>93</v>
      </c>
      <c r="E20" s="65"/>
      <c r="F20" s="65" t="s">
        <v>94</v>
      </c>
      <c r="G20" s="65"/>
      <c r="H20" s="65"/>
      <c r="I20" s="165" t="s">
        <v>97</v>
      </c>
      <c r="J20" s="165"/>
      <c r="K20" s="165"/>
      <c r="L20" s="165"/>
      <c r="M20" s="165"/>
      <c r="N20" s="165" t="s">
        <v>98</v>
      </c>
      <c r="O20" s="165"/>
      <c r="P20" s="165"/>
      <c r="Q20" s="165" t="s">
        <v>99</v>
      </c>
      <c r="R20" s="165"/>
    </row>
    <row r="21" spans="5:8" ht="12.75">
      <c r="E21" s="3"/>
      <c r="F21" s="3"/>
      <c r="G21" s="3"/>
      <c r="H21" s="3"/>
    </row>
    <row r="22" spans="5:8" ht="12.75">
      <c r="E22" s="3"/>
      <c r="F22" s="3"/>
      <c r="G22" s="3"/>
      <c r="H22" s="3"/>
    </row>
    <row r="23" spans="5:8" ht="12.75">
      <c r="E23" s="3"/>
      <c r="F23" s="3"/>
      <c r="G23" s="3"/>
      <c r="H23" s="3"/>
    </row>
    <row r="24" spans="5:8" ht="12.75">
      <c r="E24" s="3"/>
      <c r="F24" s="3"/>
      <c r="G24" s="3"/>
      <c r="H24" s="3"/>
    </row>
    <row r="25" spans="5:8" ht="12.75">
      <c r="E25" s="3"/>
      <c r="F25" s="3"/>
      <c r="G25" s="3"/>
      <c r="H25" s="3"/>
    </row>
    <row r="26" spans="5:8" ht="12.75">
      <c r="E26" s="3"/>
      <c r="F26" s="3"/>
      <c r="G26" s="3"/>
      <c r="H26" s="3"/>
    </row>
    <row r="27" spans="5:8" ht="12.75">
      <c r="E27" s="3"/>
      <c r="F27" s="3"/>
      <c r="G27" s="3"/>
      <c r="H27" s="3"/>
    </row>
    <row r="28" spans="5:8" ht="12.75">
      <c r="E28" s="3"/>
      <c r="F28" s="3"/>
      <c r="G28" s="3"/>
      <c r="H28" s="3"/>
    </row>
  </sheetData>
  <mergeCells count="4">
    <mergeCell ref="Q20:R20"/>
    <mergeCell ref="N17:P17"/>
    <mergeCell ref="I20:M20"/>
    <mergeCell ref="N20:P20"/>
  </mergeCells>
  <printOptions/>
  <pageMargins left="0.75" right="0.75" top="1.25" bottom="1" header="0.75" footer="0.5"/>
  <pageSetup fitToHeight="1" fitToWidth="1" horizontalDpi="600" verticalDpi="600" orientation="landscape" scale="78" r:id="rId1"/>
  <headerFooter alignWithMargins="0">
    <oddHeader>&amp;C&amp;"Arial,Bold"&amp;14NCSX June 2007 ETC 
TABLE IV - Uncertainty of Estimate and Residual Risk Assessment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mviola</cp:lastModifiedBy>
  <cp:lastPrinted>2007-05-15T19:26:22Z</cp:lastPrinted>
  <dcterms:created xsi:type="dcterms:W3CDTF">2001-10-24T18:11:20Z</dcterms:created>
  <dcterms:modified xsi:type="dcterms:W3CDTF">2007-05-15T19:26:28Z</dcterms:modified>
  <cp:category/>
  <cp:version/>
  <cp:contentType/>
  <cp:contentStatus/>
</cp:coreProperties>
</file>