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18984" windowHeight="9468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<sst xmlns="http://schemas.openxmlformats.org/spreadsheetml/2006/main" count="376" uniqueCount="201">
  <si>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</si>
  <si>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</si>
  <si>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</si>
  <si>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</si>
  <si>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</si>
  <si>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</si>
  <si>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</si>
  <si>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</si>
  <si>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</si>
  <si>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</si>
  <si>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</si>
  <si>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</si>
  <si>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</si>
  <si>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</si>
  <si>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</si>
  <si>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</si>
  <si>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</si>
  <si>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</si>
  <si>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</si>
  <si>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</si>
  <si>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</si>
  <si>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</si>
  <si>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</si>
  <si>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</si>
  <si>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</si>
  <si>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</si>
  <si>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</si>
  <si>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</si>
  <si>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</si>
  <si>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</si>
  <si>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</si>
  <si>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</si>
  <si>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</si>
  <si>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</si>
  <si>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</si>
  <si>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</si>
  <si>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</si>
  <si>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</si>
  <si>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</si>
  <si>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</si>
  <si>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</si>
  <si>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</si>
  <si>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</si>
  <si>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</si>
  <si>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</si>
  <si>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</si>
  <si>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</si>
  <si>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</si>
  <si>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</si>
  <si>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</si>
  <si>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</si>
  <si>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</si>
  <si>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</si>
  <si>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FY07              </t>
  </si>
  <si>
    <t xml:space="preserve">HP Coverage in the TFTR TC LOE FY08             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</si>
  <si>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</si>
  <si>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</si>
  <si>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</si>
  <si>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</si>
  <si>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</si>
  <si>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</si>
  <si>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</si>
  <si>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</si>
  <si>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</si>
  <si>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</si>
  <si>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</si>
  <si>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</si>
  <si>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</si>
  <si>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</si>
  <si>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</si>
  <si>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</si>
  <si>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</si>
  <si>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</si>
  <si>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</si>
  <si>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</si>
  <si>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</si>
  <si>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</si>
  <si>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</si>
  <si>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</si>
  <si>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</si>
  <si>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</si>
  <si>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</si>
  <si>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</si>
  <si>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</si>
  <si>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</si>
  <si>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</si>
  <si>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</si>
  <si>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</si>
  <si>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</si>
  <si>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</si>
  <si>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</si>
  <si>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</si>
  <si>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</si>
  <si>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</si>
  <si>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 xml:space="preserve">Assemble/Align Mod-Coils A2/B2/C2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</si>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</sst>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9"/>
  <sheetViews>
    <sheetView tabSelected="1" workbookViewId="0" topLeftCell="A1">
      <pane ySplit="756" topLeftCell="BM78" activePane="bottomLeft" state="split"/>
      <selection pane="topLeft" activeCell="X2" sqref="X2"/>
      <selection pane="bottomLeft" activeCell="C77" sqref="C77"/>
    </sheetView>
  </sheetViews>
  <sheetFormatPr defaultColWidth="9.140625" defaultRowHeight="12.75"/>
  <cols>
    <col min="1" max="1" width="8.57421875" style="60" customWidth="1"/>
    <col min="2" max="2" width="5.7109375" style="59" customWidth="1"/>
    <col min="3" max="3" width="40.28125" style="0" customWidth="1"/>
    <col min="4" max="4" width="9.8515625" style="0" customWidth="1"/>
    <col min="5" max="5" width="8.421875" style="0" bestFit="1" customWidth="1"/>
    <col min="6" max="6" width="10.140625" style="0" bestFit="1" customWidth="1"/>
    <col min="7" max="7" width="10.140625" style="71" bestFit="1" customWidth="1"/>
    <col min="8" max="8" width="7.00390625" style="0" bestFit="1" customWidth="1"/>
    <col min="9" max="12" width="2.28125" style="0" customWidth="1"/>
    <col min="13" max="13" width="4.7109375" style="0" customWidth="1"/>
    <col min="14" max="14" width="2.8515625" style="0" customWidth="1"/>
    <col min="15" max="15" width="5.140625" style="0" customWidth="1"/>
    <col min="16" max="16" width="1.8515625" style="0" customWidth="1"/>
    <col min="17" max="17" width="2.140625" style="0" customWidth="1"/>
    <col min="18" max="18" width="6.28125" style="0" customWidth="1"/>
    <col min="19" max="19" width="8.140625" style="79" customWidth="1"/>
    <col min="20" max="20" width="5.421875" style="0" bestFit="1" customWidth="1"/>
    <col min="21" max="21" width="5.421875" style="0" customWidth="1"/>
    <col min="22" max="23" width="2.28125" style="0" customWidth="1"/>
    <col min="24" max="25" width="7.7109375" style="0" customWidth="1"/>
    <col min="26" max="33" width="1.28515625" style="0" customWidth="1"/>
  </cols>
  <sheetData>
    <row r="1" spans="1:34" ht="24" thickBot="1">
      <c r="A1" s="1" t="s">
        <v>0</v>
      </c>
      <c r="B1" s="63"/>
      <c r="D1" s="1"/>
      <c r="E1" s="2"/>
      <c r="F1" s="3"/>
      <c r="G1" s="2"/>
      <c r="H1" s="2"/>
      <c r="I1" s="2"/>
      <c r="J1" s="2"/>
      <c r="K1" s="2"/>
      <c r="L1" s="2"/>
      <c r="M1" s="4" t="s">
        <v>1</v>
      </c>
      <c r="N1" s="5"/>
      <c r="O1" s="6" t="s">
        <v>2</v>
      </c>
      <c r="P1" s="7"/>
      <c r="Q1" s="5"/>
      <c r="R1" s="4" t="s">
        <v>4</v>
      </c>
      <c r="S1" s="73" t="s">
        <v>170</v>
      </c>
      <c r="T1" s="4" t="s">
        <v>23</v>
      </c>
      <c r="U1" s="4" t="s">
        <v>171</v>
      </c>
      <c r="V1" s="2"/>
      <c r="W1" s="2"/>
      <c r="X1" s="4" t="s">
        <v>26</v>
      </c>
      <c r="Y1" s="4" t="s">
        <v>172</v>
      </c>
      <c r="Z1" s="2"/>
      <c r="AA1" s="2"/>
      <c r="AB1" s="2"/>
      <c r="AC1" s="2"/>
      <c r="AD1" s="2"/>
      <c r="AE1" s="2"/>
      <c r="AF1" s="8"/>
      <c r="AG1" s="9"/>
      <c r="AH1" s="10"/>
    </row>
    <row r="2" spans="1:34" ht="12.75">
      <c r="A2" s="11" t="s">
        <v>5</v>
      </c>
      <c r="B2" s="55"/>
      <c r="D2" s="11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7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9"/>
      <c r="AH2" s="10"/>
    </row>
    <row r="3" spans="1:34" ht="12.75">
      <c r="A3" s="11" t="s">
        <v>6</v>
      </c>
      <c r="B3" s="55"/>
      <c r="D3" s="11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4"/>
      <c r="AG3" s="9"/>
      <c r="AH3" s="10"/>
    </row>
    <row r="4" spans="1:34" ht="13.5" thickBot="1">
      <c r="A4" s="11" t="s">
        <v>7</v>
      </c>
      <c r="B4" s="55"/>
      <c r="D4" s="11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  <c r="AG4" s="9"/>
      <c r="AH4" s="10"/>
    </row>
    <row r="5" spans="1:34" ht="12.75">
      <c r="A5" s="55"/>
      <c r="B5" s="55"/>
      <c r="C5" s="12"/>
      <c r="D5" s="12"/>
      <c r="E5" s="12"/>
      <c r="F5" s="13"/>
      <c r="G5" s="12"/>
      <c r="H5" s="15" t="s">
        <v>8</v>
      </c>
      <c r="I5" s="16"/>
      <c r="J5" s="16"/>
      <c r="K5" s="16"/>
      <c r="L5" s="17"/>
      <c r="M5" s="18" t="s">
        <v>9</v>
      </c>
      <c r="N5" s="19"/>
      <c r="O5" s="16"/>
      <c r="P5" s="16"/>
      <c r="Q5" s="19"/>
      <c r="R5" s="16"/>
      <c r="S5" s="75"/>
      <c r="T5" s="16"/>
      <c r="U5" s="16"/>
      <c r="V5" s="16"/>
      <c r="W5" s="16"/>
      <c r="X5" s="19"/>
      <c r="Y5" s="19"/>
      <c r="Z5" s="19"/>
      <c r="AA5" s="19"/>
      <c r="AB5" s="19"/>
      <c r="AC5" s="19"/>
      <c r="AD5" s="19"/>
      <c r="AE5" s="19"/>
      <c r="AF5" s="20"/>
      <c r="AG5" s="9"/>
      <c r="AH5" s="10"/>
    </row>
    <row r="6" spans="1:34" ht="13.5" thickBot="1">
      <c r="A6" s="55"/>
      <c r="B6" s="55"/>
      <c r="C6" s="21"/>
      <c r="D6" s="21"/>
      <c r="E6" s="21"/>
      <c r="F6" s="22"/>
      <c r="G6" s="21"/>
      <c r="H6" s="23">
        <v>1308</v>
      </c>
      <c r="I6" s="24">
        <v>1000</v>
      </c>
      <c r="J6" s="24">
        <v>1716</v>
      </c>
      <c r="K6" s="24">
        <v>1716</v>
      </c>
      <c r="L6" s="25">
        <v>1716</v>
      </c>
      <c r="M6" s="23">
        <v>168.7</v>
      </c>
      <c r="N6" s="24">
        <v>168.7</v>
      </c>
      <c r="O6" s="24">
        <v>156.5</v>
      </c>
      <c r="P6" s="24">
        <v>128.59</v>
      </c>
      <c r="Q6" s="24">
        <v>108.44</v>
      </c>
      <c r="R6" s="24">
        <v>78.33</v>
      </c>
      <c r="S6" s="76"/>
      <c r="T6" s="24">
        <v>180.79</v>
      </c>
      <c r="U6" s="24"/>
      <c r="V6" s="24">
        <v>116.7</v>
      </c>
      <c r="W6" s="24">
        <v>168.88</v>
      </c>
      <c r="X6" s="24">
        <v>138.6</v>
      </c>
      <c r="Y6" s="24"/>
      <c r="Z6" s="24">
        <v>138.6</v>
      </c>
      <c r="AA6" s="24">
        <v>78.33</v>
      </c>
      <c r="AB6" s="24">
        <v>144.88</v>
      </c>
      <c r="AC6" s="24">
        <v>93.69</v>
      </c>
      <c r="AD6" s="24">
        <v>70.98</v>
      </c>
      <c r="AE6" s="24">
        <v>162.83</v>
      </c>
      <c r="AF6" s="25">
        <v>229.54</v>
      </c>
      <c r="AG6" s="9"/>
      <c r="AH6" s="10">
        <f>SUM(H6:AG6)</f>
        <v>9789.080000000002</v>
      </c>
    </row>
    <row r="7" spans="1:34" ht="72" thickBot="1">
      <c r="A7" s="56" t="s">
        <v>10</v>
      </c>
      <c r="B7" s="64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8" t="s">
        <v>17</v>
      </c>
      <c r="J7" s="28" t="s">
        <v>18</v>
      </c>
      <c r="K7" s="28" t="s">
        <v>19</v>
      </c>
      <c r="L7" s="29" t="s">
        <v>20</v>
      </c>
      <c r="M7" s="4" t="s">
        <v>1</v>
      </c>
      <c r="N7" s="4" t="s">
        <v>21</v>
      </c>
      <c r="O7" s="6" t="s">
        <v>2</v>
      </c>
      <c r="P7" s="7" t="s">
        <v>3</v>
      </c>
      <c r="Q7" s="4" t="s">
        <v>22</v>
      </c>
      <c r="R7" s="4" t="s">
        <v>4</v>
      </c>
      <c r="S7" s="73"/>
      <c r="T7" s="4" t="s">
        <v>23</v>
      </c>
      <c r="U7" s="4"/>
      <c r="V7" s="4" t="s">
        <v>24</v>
      </c>
      <c r="W7" s="4" t="s">
        <v>25</v>
      </c>
      <c r="X7" s="4" t="s">
        <v>26</v>
      </c>
      <c r="Y7" s="4"/>
      <c r="Z7" s="4" t="s">
        <v>27</v>
      </c>
      <c r="AA7" s="4" t="s">
        <v>28</v>
      </c>
      <c r="AB7" s="4" t="s">
        <v>29</v>
      </c>
      <c r="AC7" s="4" t="s">
        <v>30</v>
      </c>
      <c r="AD7" s="4" t="s">
        <v>31</v>
      </c>
      <c r="AE7" s="4" t="s">
        <v>32</v>
      </c>
      <c r="AF7" s="30" t="s">
        <v>33</v>
      </c>
      <c r="AG7" s="31"/>
      <c r="AH7" s="32" t="s">
        <v>34</v>
      </c>
    </row>
    <row r="8" spans="1:34" ht="12.75">
      <c r="A8" s="57"/>
      <c r="B8" s="57"/>
      <c r="C8" s="33"/>
      <c r="D8" s="33"/>
      <c r="E8" s="33"/>
      <c r="F8" s="34"/>
      <c r="G8" s="34"/>
      <c r="H8" s="33"/>
      <c r="I8" s="33"/>
      <c r="J8" s="33"/>
      <c r="K8" s="33"/>
      <c r="L8" s="33"/>
      <c r="M8" s="33"/>
      <c r="N8" s="35"/>
      <c r="O8" s="33"/>
      <c r="P8" s="33"/>
      <c r="Q8" s="35"/>
      <c r="R8" s="33"/>
      <c r="S8" s="77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12.75">
      <c r="A9" s="58"/>
      <c r="B9" s="58"/>
      <c r="C9" s="36"/>
      <c r="D9" s="36"/>
      <c r="E9" s="36"/>
      <c r="F9" s="37"/>
      <c r="G9" s="37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8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ht="12.75">
      <c r="A10" s="59"/>
    </row>
    <row r="11" ht="12.75">
      <c r="A11" s="59"/>
    </row>
    <row r="12" ht="12.75">
      <c r="A12" s="46" t="s">
        <v>35</v>
      </c>
    </row>
    <row r="13" spans="1:2" ht="12.75">
      <c r="A13" s="59"/>
      <c r="B13" s="65" t="s">
        <v>36</v>
      </c>
    </row>
    <row r="14" spans="2:7" ht="12.75">
      <c r="B14" s="66"/>
      <c r="C14" s="38" t="s">
        <v>37</v>
      </c>
      <c r="D14" s="38">
        <v>25</v>
      </c>
      <c r="E14" s="39">
        <v>25</v>
      </c>
      <c r="F14" s="40">
        <v>39202</v>
      </c>
      <c r="G14" s="40">
        <v>39227</v>
      </c>
    </row>
    <row r="15" spans="1:7" ht="12.75">
      <c r="A15" s="61"/>
      <c r="B15" s="66"/>
      <c r="C15" s="38" t="s">
        <v>38</v>
      </c>
      <c r="D15" s="38">
        <v>6</v>
      </c>
      <c r="E15" s="39">
        <v>6</v>
      </c>
      <c r="F15" s="40">
        <v>39259</v>
      </c>
      <c r="G15" s="40">
        <v>39265</v>
      </c>
    </row>
    <row r="16" spans="1:7" ht="12.75">
      <c r="A16" s="61"/>
      <c r="B16" s="66"/>
      <c r="C16" s="38" t="s">
        <v>39</v>
      </c>
      <c r="D16" s="38">
        <v>6</v>
      </c>
      <c r="E16" s="39">
        <v>6</v>
      </c>
      <c r="F16" s="40">
        <v>39231</v>
      </c>
      <c r="G16" s="40">
        <v>39237</v>
      </c>
    </row>
    <row r="17" spans="1:7" ht="12.75">
      <c r="A17" s="61"/>
      <c r="B17" s="66"/>
      <c r="C17" s="38" t="s">
        <v>40</v>
      </c>
      <c r="D17" s="38">
        <v>7</v>
      </c>
      <c r="E17" s="39">
        <v>7</v>
      </c>
      <c r="F17" s="40">
        <v>39266</v>
      </c>
      <c r="G17" s="40">
        <v>39273</v>
      </c>
    </row>
    <row r="18" spans="1:7" ht="12.75">
      <c r="A18" s="61"/>
      <c r="B18" s="66"/>
      <c r="C18" s="38" t="s">
        <v>41</v>
      </c>
      <c r="D18" s="38">
        <v>7</v>
      </c>
      <c r="E18" s="39">
        <v>7</v>
      </c>
      <c r="F18" s="40">
        <v>39266</v>
      </c>
      <c r="G18" s="40">
        <v>39273</v>
      </c>
    </row>
    <row r="19" spans="1:7" ht="12.75">
      <c r="A19" s="61"/>
      <c r="B19" s="66"/>
      <c r="C19" s="38" t="s">
        <v>42</v>
      </c>
      <c r="D19" s="38"/>
      <c r="E19" s="39"/>
      <c r="F19" s="38" t="s">
        <v>43</v>
      </c>
      <c r="G19" s="40">
        <v>39273</v>
      </c>
    </row>
    <row r="20" spans="1:18" ht="12.75">
      <c r="A20" s="61"/>
      <c r="B20" s="67"/>
      <c r="C20" s="38" t="s">
        <v>44</v>
      </c>
      <c r="D20" s="38">
        <v>6</v>
      </c>
      <c r="E20" s="39">
        <v>6</v>
      </c>
      <c r="F20" s="40">
        <v>39252</v>
      </c>
      <c r="G20" s="40">
        <v>39258</v>
      </c>
      <c r="R20">
        <v>80</v>
      </c>
    </row>
    <row r="21" spans="1:7" ht="12.75">
      <c r="A21" s="61"/>
      <c r="B21" s="46" t="s">
        <v>45</v>
      </c>
      <c r="C21" s="38"/>
      <c r="D21" s="38"/>
      <c r="E21" s="39"/>
      <c r="F21" s="40"/>
      <c r="G21" s="40"/>
    </row>
    <row r="22" spans="1:7" ht="12.75">
      <c r="A22" s="61"/>
      <c r="B22" s="61"/>
      <c r="C22" s="38" t="s">
        <v>46</v>
      </c>
      <c r="D22" s="38" t="e">
        <v>#VALUE!</v>
      </c>
      <c r="E22" s="39" t="e">
        <v>#VALUE!</v>
      </c>
      <c r="F22" s="40">
        <v>38687</v>
      </c>
      <c r="G22" s="38" t="s">
        <v>43</v>
      </c>
    </row>
    <row r="23" spans="1:7" ht="12.75">
      <c r="A23" s="61"/>
      <c r="B23" s="61"/>
      <c r="C23" s="38" t="s">
        <v>47</v>
      </c>
      <c r="D23" s="38" t="e">
        <v>#VALUE!</v>
      </c>
      <c r="E23" s="39" t="e">
        <v>#VALUE!</v>
      </c>
      <c r="F23" s="40">
        <v>38838</v>
      </c>
      <c r="G23" s="38" t="s">
        <v>43</v>
      </c>
    </row>
    <row r="24" spans="1:15" ht="12.75">
      <c r="A24" s="61"/>
      <c r="B24" s="61"/>
      <c r="C24" s="41" t="s">
        <v>48</v>
      </c>
      <c r="D24" s="41">
        <v>362</v>
      </c>
      <c r="E24" s="42">
        <v>362</v>
      </c>
      <c r="F24" s="43">
        <v>38991</v>
      </c>
      <c r="G24" s="43">
        <v>39353</v>
      </c>
      <c r="O24">
        <v>140</v>
      </c>
    </row>
    <row r="25" spans="1:15" ht="12.75">
      <c r="A25" s="61"/>
      <c r="B25" s="61"/>
      <c r="C25" s="41" t="s">
        <v>49</v>
      </c>
      <c r="D25" s="41">
        <v>362</v>
      </c>
      <c r="E25" s="42">
        <v>362</v>
      </c>
      <c r="F25" s="43">
        <v>38991</v>
      </c>
      <c r="G25" s="43">
        <v>39353</v>
      </c>
      <c r="O25">
        <v>362</v>
      </c>
    </row>
    <row r="26" spans="1:15" ht="12.75">
      <c r="A26" s="61"/>
      <c r="B26" s="61"/>
      <c r="C26" s="41" t="s">
        <v>50</v>
      </c>
      <c r="D26" s="41">
        <v>273</v>
      </c>
      <c r="E26" s="42">
        <v>273</v>
      </c>
      <c r="F26" s="43">
        <v>39356</v>
      </c>
      <c r="G26" s="43">
        <v>39629</v>
      </c>
      <c r="O26">
        <v>362</v>
      </c>
    </row>
    <row r="27" spans="1:13" ht="12.75">
      <c r="A27" s="61"/>
      <c r="B27" s="61"/>
      <c r="C27" s="41" t="s">
        <v>51</v>
      </c>
      <c r="D27" s="41">
        <v>362</v>
      </c>
      <c r="E27" s="42">
        <v>362</v>
      </c>
      <c r="F27" s="43">
        <v>38991</v>
      </c>
      <c r="G27" s="43">
        <v>39353</v>
      </c>
      <c r="M27">
        <v>365</v>
      </c>
    </row>
    <row r="28" spans="1:13" ht="12.75">
      <c r="A28" s="61"/>
      <c r="B28" s="61"/>
      <c r="C28" s="41" t="s">
        <v>52</v>
      </c>
      <c r="D28" s="41" t="s">
        <v>43</v>
      </c>
      <c r="E28" s="42">
        <v>192</v>
      </c>
      <c r="F28" s="43">
        <v>39353</v>
      </c>
      <c r="G28" s="43">
        <v>39545</v>
      </c>
      <c r="M28">
        <v>180</v>
      </c>
    </row>
    <row r="29" spans="1:15" ht="12.75">
      <c r="A29" s="61"/>
      <c r="B29" s="61"/>
      <c r="C29" s="41" t="s">
        <v>53</v>
      </c>
      <c r="D29" s="41">
        <v>365</v>
      </c>
      <c r="E29" s="42">
        <v>365</v>
      </c>
      <c r="F29" s="43">
        <v>38991</v>
      </c>
      <c r="G29" s="43">
        <v>39356</v>
      </c>
      <c r="O29">
        <v>365</v>
      </c>
    </row>
    <row r="30" spans="1:15" ht="12.75">
      <c r="A30" s="61"/>
      <c r="B30" s="61"/>
      <c r="C30" s="41" t="s">
        <v>54</v>
      </c>
      <c r="D30" s="41">
        <v>189</v>
      </c>
      <c r="E30" s="42">
        <v>189</v>
      </c>
      <c r="F30" s="43">
        <v>39356</v>
      </c>
      <c r="G30" s="43">
        <v>39545</v>
      </c>
      <c r="O30">
        <v>180</v>
      </c>
    </row>
    <row r="31" spans="1:18" ht="12.75">
      <c r="A31" s="61"/>
      <c r="B31" s="68"/>
      <c r="C31" s="38" t="s">
        <v>55</v>
      </c>
      <c r="D31" s="38" t="e">
        <v>#VALUE!</v>
      </c>
      <c r="E31" s="39" t="e">
        <v>#VALUE!</v>
      </c>
      <c r="F31" s="40">
        <v>38626</v>
      </c>
      <c r="G31" s="41" t="s">
        <v>43</v>
      </c>
      <c r="R31">
        <v>80</v>
      </c>
    </row>
    <row r="32" spans="1:7" ht="12.75">
      <c r="A32" s="61"/>
      <c r="B32" s="46" t="s">
        <v>56</v>
      </c>
      <c r="C32" s="38"/>
      <c r="D32" s="38"/>
      <c r="E32" s="39"/>
      <c r="F32" s="40"/>
      <c r="G32" s="41"/>
    </row>
    <row r="33" spans="1:19" ht="12.75">
      <c r="A33" s="61"/>
      <c r="B33" s="61"/>
      <c r="C33" s="41" t="s">
        <v>63</v>
      </c>
      <c r="D33" s="41">
        <v>27</v>
      </c>
      <c r="E33" s="42">
        <v>14</v>
      </c>
      <c r="F33" s="43">
        <v>39202</v>
      </c>
      <c r="G33" s="43">
        <f>F33+E33</f>
        <v>39216</v>
      </c>
      <c r="R33">
        <v>7</v>
      </c>
      <c r="S33" s="79">
        <f>(4*E33)-(2*4*INT(E33/7))</f>
        <v>40</v>
      </c>
    </row>
    <row r="34" spans="1:19" ht="12.75">
      <c r="A34" s="61"/>
      <c r="B34" s="61"/>
      <c r="C34" s="41" t="s">
        <v>38</v>
      </c>
      <c r="D34" s="41">
        <v>6</v>
      </c>
      <c r="E34" s="41">
        <v>6</v>
      </c>
      <c r="F34" s="43">
        <f>G129</f>
        <v>39108</v>
      </c>
      <c r="G34" s="43">
        <f>F34+E34</f>
        <v>39114</v>
      </c>
      <c r="R34">
        <v>4</v>
      </c>
      <c r="S34" s="79">
        <f>(4*E34)-(2*4*INT(E34/7))</f>
        <v>24</v>
      </c>
    </row>
    <row r="35" spans="1:7" ht="12.75">
      <c r="A35" s="61"/>
      <c r="B35" s="61"/>
      <c r="C35" s="44" t="s">
        <v>61</v>
      </c>
      <c r="D35" s="41"/>
      <c r="E35" s="41"/>
      <c r="F35" s="45"/>
      <c r="G35" s="43"/>
    </row>
    <row r="36" spans="1:7" ht="12.75">
      <c r="A36" s="61"/>
      <c r="B36" s="61"/>
      <c r="C36" s="44" t="s">
        <v>62</v>
      </c>
      <c r="D36" s="41"/>
      <c r="E36" s="41"/>
      <c r="F36" s="45"/>
      <c r="G36" s="43"/>
    </row>
    <row r="37" spans="1:19" ht="12.75">
      <c r="A37" s="61"/>
      <c r="B37" s="61"/>
      <c r="C37" s="41" t="s">
        <v>39</v>
      </c>
      <c r="D37" s="41">
        <v>6</v>
      </c>
      <c r="E37" s="42">
        <v>6</v>
      </c>
      <c r="F37" s="43">
        <f>G33</f>
        <v>39216</v>
      </c>
      <c r="G37" s="43">
        <f>F37+E37</f>
        <v>39222</v>
      </c>
      <c r="R37">
        <v>3</v>
      </c>
      <c r="S37" s="79">
        <f>(4*E37)-(2*4*INT(E37/7))</f>
        <v>24</v>
      </c>
    </row>
    <row r="38" spans="1:19" ht="12.75">
      <c r="A38" s="61"/>
      <c r="B38" s="61"/>
      <c r="C38" s="41" t="s">
        <v>40</v>
      </c>
      <c r="D38" s="41">
        <v>6</v>
      </c>
      <c r="E38" s="42">
        <v>2</v>
      </c>
      <c r="F38" s="43">
        <f>G37</f>
        <v>39222</v>
      </c>
      <c r="G38" s="43">
        <f>F38+E38</f>
        <v>39224</v>
      </c>
      <c r="R38">
        <v>6</v>
      </c>
      <c r="S38" s="79">
        <f>(2*8*E38)-(2*8*INT(E38/7))</f>
        <v>32</v>
      </c>
    </row>
    <row r="39" spans="1:19" ht="12.75">
      <c r="A39" s="61"/>
      <c r="B39" s="61"/>
      <c r="C39" s="41" t="s">
        <v>41</v>
      </c>
      <c r="D39" s="41">
        <v>6</v>
      </c>
      <c r="E39" s="42">
        <v>1</v>
      </c>
      <c r="F39" s="43">
        <f>G38</f>
        <v>39224</v>
      </c>
      <c r="G39" s="43">
        <f>F39+E39</f>
        <v>39225</v>
      </c>
      <c r="R39">
        <v>1</v>
      </c>
      <c r="S39" s="79">
        <f>(2*8*E39)-(2*8*INT(E39/7))</f>
        <v>16</v>
      </c>
    </row>
    <row r="40" spans="1:7" ht="12.75">
      <c r="A40" s="61"/>
      <c r="B40" s="68"/>
      <c r="C40" s="41" t="s">
        <v>64</v>
      </c>
      <c r="D40" s="41"/>
      <c r="E40" s="42"/>
      <c r="F40" s="41" t="s">
        <v>43</v>
      </c>
      <c r="G40" s="43">
        <f>G39</f>
        <v>39225</v>
      </c>
    </row>
    <row r="41" spans="1:7" ht="12.75">
      <c r="A41" s="61"/>
      <c r="B41" s="46" t="s">
        <v>65</v>
      </c>
      <c r="C41" s="41"/>
      <c r="D41" s="41"/>
      <c r="E41" s="42"/>
      <c r="F41" s="41"/>
      <c r="G41" s="43"/>
    </row>
    <row r="42" spans="1:19" ht="18.75" customHeight="1">
      <c r="A42" s="61"/>
      <c r="B42" s="61"/>
      <c r="C42" s="41" t="s">
        <v>37</v>
      </c>
      <c r="D42" s="41">
        <v>27</v>
      </c>
      <c r="E42" s="42">
        <v>10</v>
      </c>
      <c r="F42" s="43">
        <v>39212</v>
      </c>
      <c r="G42" s="43">
        <f>F42+E42</f>
        <v>39222</v>
      </c>
      <c r="S42" s="79">
        <f>(4*E42)-(2*4*INT(E42/7))</f>
        <v>32</v>
      </c>
    </row>
    <row r="43" spans="1:19" ht="12.75">
      <c r="A43" s="61"/>
      <c r="B43" s="61"/>
      <c r="C43" s="41" t="s">
        <v>38</v>
      </c>
      <c r="D43" s="41">
        <v>6</v>
      </c>
      <c r="E43" s="42">
        <v>6</v>
      </c>
      <c r="F43" s="43">
        <f>G42</f>
        <v>39222</v>
      </c>
      <c r="G43" s="43">
        <f>F43+E43</f>
        <v>39228</v>
      </c>
      <c r="S43" s="79">
        <f>(4*E43)-(2*4*INT(E43/7))</f>
        <v>24</v>
      </c>
    </row>
    <row r="44" spans="1:7" ht="12.75">
      <c r="A44" s="61"/>
      <c r="B44" s="61"/>
      <c r="C44" s="44" t="s">
        <v>61</v>
      </c>
      <c r="D44" s="41"/>
      <c r="E44" s="41"/>
      <c r="F44" s="45"/>
      <c r="G44" s="43"/>
    </row>
    <row r="45" spans="1:7" ht="12.75">
      <c r="A45" s="61"/>
      <c r="B45" s="61"/>
      <c r="C45" s="44" t="s">
        <v>62</v>
      </c>
      <c r="D45" s="41"/>
      <c r="E45" s="41"/>
      <c r="F45" s="45"/>
      <c r="G45" s="43"/>
    </row>
    <row r="46" spans="1:19" ht="12.75">
      <c r="A46" s="61"/>
      <c r="B46" s="61"/>
      <c r="C46" s="41" t="s">
        <v>39</v>
      </c>
      <c r="D46" s="41">
        <v>6</v>
      </c>
      <c r="E46" s="42">
        <v>6</v>
      </c>
      <c r="F46" s="43">
        <v>39255</v>
      </c>
      <c r="G46" s="43">
        <f aca="true" t="shared" si="0" ref="G46:G53">F46+E46</f>
        <v>39261</v>
      </c>
      <c r="S46" s="79">
        <f>(4*E46)-(2*4*INT(E46/7))</f>
        <v>24</v>
      </c>
    </row>
    <row r="47" spans="1:19" ht="12.75">
      <c r="A47" s="61"/>
      <c r="B47" s="61"/>
      <c r="C47" s="41" t="s">
        <v>40</v>
      </c>
      <c r="D47" s="41">
        <v>6</v>
      </c>
      <c r="E47" s="42">
        <v>6</v>
      </c>
      <c r="F47" s="43">
        <f>G46</f>
        <v>39261</v>
      </c>
      <c r="G47" s="43">
        <f t="shared" si="0"/>
        <v>39267</v>
      </c>
      <c r="S47" s="79">
        <f>(2*8*E47)-(2*8*INT(E47/7))</f>
        <v>96</v>
      </c>
    </row>
    <row r="48" spans="1:19" ht="12.75">
      <c r="A48" s="61"/>
      <c r="B48" s="61"/>
      <c r="C48" s="41" t="s">
        <v>41</v>
      </c>
      <c r="D48" s="41">
        <v>6</v>
      </c>
      <c r="E48" s="42">
        <v>6</v>
      </c>
      <c r="F48" s="43">
        <f>G47</f>
        <v>39267</v>
      </c>
      <c r="G48" s="43">
        <f t="shared" si="0"/>
        <v>39273</v>
      </c>
      <c r="S48" s="79">
        <f>(2*8*E48)-(2*8*INT(E48/7))</f>
        <v>96</v>
      </c>
    </row>
    <row r="49" spans="1:7" ht="12.75">
      <c r="A49" s="61"/>
      <c r="B49" s="61"/>
      <c r="C49" s="41" t="s">
        <v>66</v>
      </c>
      <c r="D49" s="41"/>
      <c r="E49" s="42">
        <v>1</v>
      </c>
      <c r="F49" s="43">
        <f>G48</f>
        <v>39273</v>
      </c>
      <c r="G49" s="43">
        <v>39274</v>
      </c>
    </row>
    <row r="50" spans="1:19" ht="12.75">
      <c r="A50" s="61"/>
      <c r="B50" s="68"/>
      <c r="C50" s="41" t="s">
        <v>44</v>
      </c>
      <c r="D50" s="41">
        <v>6</v>
      </c>
      <c r="E50" s="42">
        <v>6</v>
      </c>
      <c r="F50" s="43">
        <f>G49</f>
        <v>39274</v>
      </c>
      <c r="G50" s="43">
        <f t="shared" si="0"/>
        <v>39280</v>
      </c>
      <c r="R50">
        <v>80</v>
      </c>
      <c r="S50" s="79">
        <f>(2*8*E50)-(2*8*INT(E50/7))</f>
        <v>96</v>
      </c>
    </row>
    <row r="51" spans="1:7" ht="12.75">
      <c r="A51" s="61"/>
      <c r="B51" s="46" t="s">
        <v>67</v>
      </c>
      <c r="C51" s="41"/>
      <c r="D51" s="41"/>
      <c r="E51" s="42"/>
      <c r="F51" s="43"/>
      <c r="G51" s="43"/>
    </row>
    <row r="52" spans="1:19" ht="12.75">
      <c r="A52" s="61"/>
      <c r="C52" s="41" t="s">
        <v>37</v>
      </c>
      <c r="D52" s="41">
        <v>27</v>
      </c>
      <c r="E52" s="42">
        <v>14</v>
      </c>
      <c r="F52" s="43">
        <v>39356</v>
      </c>
      <c r="G52" s="43">
        <f t="shared" si="0"/>
        <v>39370</v>
      </c>
      <c r="S52" s="79">
        <f aca="true" t="shared" si="1" ref="S52:S63">4*E52-(2*8*E52/7)</f>
        <v>24</v>
      </c>
    </row>
    <row r="53" spans="1:19" ht="12.75">
      <c r="A53" s="61"/>
      <c r="B53" s="61"/>
      <c r="C53" s="41" t="s">
        <v>38</v>
      </c>
      <c r="D53" s="41">
        <v>6</v>
      </c>
      <c r="E53" s="42">
        <v>6</v>
      </c>
      <c r="F53" s="43">
        <f>G52</f>
        <v>39370</v>
      </c>
      <c r="G53" s="43">
        <f t="shared" si="0"/>
        <v>39376</v>
      </c>
      <c r="S53" s="79">
        <f t="shared" si="1"/>
        <v>10.285714285714286</v>
      </c>
    </row>
    <row r="54" spans="1:7" ht="12.75">
      <c r="A54" s="61"/>
      <c r="B54" s="61"/>
      <c r="C54" s="44" t="s">
        <v>61</v>
      </c>
      <c r="D54" s="41"/>
      <c r="E54" s="41"/>
      <c r="F54" s="45"/>
      <c r="G54" s="43"/>
    </row>
    <row r="55" spans="1:7" ht="12.75">
      <c r="A55" s="61"/>
      <c r="B55" s="61"/>
      <c r="C55" s="44" t="s">
        <v>62</v>
      </c>
      <c r="D55" s="41"/>
      <c r="E55" s="41"/>
      <c r="F55" s="45"/>
      <c r="G55" s="43"/>
    </row>
    <row r="56" spans="1:19" ht="12.75">
      <c r="A56" s="61"/>
      <c r="B56" s="61"/>
      <c r="C56" s="41" t="s">
        <v>39</v>
      </c>
      <c r="D56" s="41">
        <v>6</v>
      </c>
      <c r="E56" s="42">
        <v>6</v>
      </c>
      <c r="F56" s="43">
        <f>G53</f>
        <v>39376</v>
      </c>
      <c r="G56" s="43">
        <f>F56+E56</f>
        <v>39382</v>
      </c>
      <c r="S56" s="79">
        <f t="shared" si="1"/>
        <v>10.285714285714286</v>
      </c>
    </row>
    <row r="57" spans="1:19" ht="12.75">
      <c r="A57" s="61"/>
      <c r="B57" s="61"/>
      <c r="C57" s="41" t="s">
        <v>40</v>
      </c>
      <c r="D57" s="41">
        <v>7</v>
      </c>
      <c r="E57" s="42">
        <v>7</v>
      </c>
      <c r="F57" s="43">
        <f>G56</f>
        <v>39382</v>
      </c>
      <c r="G57" s="43">
        <f>F57+E57</f>
        <v>39389</v>
      </c>
      <c r="S57" s="79">
        <f t="shared" si="1"/>
        <v>12</v>
      </c>
    </row>
    <row r="58" spans="1:19" ht="12.75">
      <c r="A58" s="61"/>
      <c r="B58" s="61"/>
      <c r="C58" s="41" t="s">
        <v>41</v>
      </c>
      <c r="D58" s="41">
        <v>7</v>
      </c>
      <c r="E58" s="42">
        <v>7</v>
      </c>
      <c r="F58" s="43">
        <f>G57</f>
        <v>39389</v>
      </c>
      <c r="G58" s="43">
        <f>F58+E58</f>
        <v>39396</v>
      </c>
      <c r="S58" s="79">
        <f t="shared" si="1"/>
        <v>12</v>
      </c>
    </row>
    <row r="59" spans="1:7" ht="12.75">
      <c r="A59" s="61"/>
      <c r="B59" s="61"/>
      <c r="C59" s="41" t="s">
        <v>68</v>
      </c>
      <c r="D59" s="41"/>
      <c r="E59" s="42">
        <v>1</v>
      </c>
      <c r="F59" s="43">
        <f>G58</f>
        <v>39396</v>
      </c>
      <c r="G59" s="43">
        <f>F59+E59</f>
        <v>39397</v>
      </c>
    </row>
    <row r="60" spans="1:19" ht="12.75">
      <c r="A60" s="61"/>
      <c r="B60" s="61"/>
      <c r="C60" s="41" t="s">
        <v>44</v>
      </c>
      <c r="D60" s="41">
        <v>6</v>
      </c>
      <c r="E60" s="42">
        <v>6</v>
      </c>
      <c r="F60" s="43">
        <f>G59</f>
        <v>39397</v>
      </c>
      <c r="G60" s="43">
        <f>F60+E60</f>
        <v>39403</v>
      </c>
      <c r="R60">
        <v>80</v>
      </c>
      <c r="S60" s="79">
        <f t="shared" si="1"/>
        <v>10.285714285714286</v>
      </c>
    </row>
    <row r="61" spans="1:19" ht="12.75">
      <c r="A61" s="46" t="s">
        <v>69</v>
      </c>
      <c r="B61" s="69"/>
      <c r="C61" s="47"/>
      <c r="D61" s="48"/>
      <c r="E61" s="42"/>
      <c r="F61" s="47"/>
      <c r="G61" s="47"/>
      <c r="S61" s="80">
        <f>SUM(S33:S60)</f>
        <v>582.857142857143</v>
      </c>
    </row>
    <row r="62" spans="1:7" ht="12.75">
      <c r="A62" s="46" t="s">
        <v>169</v>
      </c>
      <c r="B62" s="70"/>
      <c r="C62" s="48"/>
      <c r="D62" s="48"/>
      <c r="F62" s="48"/>
      <c r="G62" s="48"/>
    </row>
    <row r="63" spans="1:19" ht="12.75">
      <c r="A63" s="62"/>
      <c r="B63" s="46" t="s">
        <v>70</v>
      </c>
      <c r="C63" s="48"/>
      <c r="D63" s="48"/>
      <c r="E63" s="42"/>
      <c r="F63" s="48"/>
      <c r="G63" s="48"/>
      <c r="S63" s="79">
        <f t="shared" si="1"/>
        <v>0</v>
      </c>
    </row>
    <row r="64" spans="3:19" ht="12.75">
      <c r="C64" s="41" t="s">
        <v>71</v>
      </c>
      <c r="D64" s="41">
        <v>362</v>
      </c>
      <c r="E64" s="42">
        <v>362</v>
      </c>
      <c r="F64" s="43">
        <v>38991</v>
      </c>
      <c r="G64" s="43">
        <f aca="true" t="shared" si="2" ref="G64:G69">F64+E64</f>
        <v>39353</v>
      </c>
      <c r="R64">
        <v>696.6605400000001</v>
      </c>
      <c r="S64" s="79">
        <f>4*E64-(2*8*E64/7)</f>
        <v>620.5714285714286</v>
      </c>
    </row>
    <row r="65" spans="1:19" ht="12.75">
      <c r="A65" s="61"/>
      <c r="B65" s="61"/>
      <c r="C65" s="41" t="s">
        <v>71</v>
      </c>
      <c r="D65" s="41">
        <v>363</v>
      </c>
      <c r="E65" s="42">
        <v>363</v>
      </c>
      <c r="F65" s="43">
        <f>G64</f>
        <v>39353</v>
      </c>
      <c r="G65" s="43">
        <f t="shared" si="2"/>
        <v>39716</v>
      </c>
      <c r="R65">
        <v>838.34</v>
      </c>
      <c r="S65" s="79">
        <f>4*E65-(2*8*E65/7)</f>
        <v>622.2857142857143</v>
      </c>
    </row>
    <row r="66" spans="1:19" ht="12.75">
      <c r="A66" s="61"/>
      <c r="B66" s="61"/>
      <c r="C66" s="41" t="s">
        <v>173</v>
      </c>
      <c r="D66" s="41"/>
      <c r="E66" s="42">
        <v>362</v>
      </c>
      <c r="F66" s="43">
        <v>38991</v>
      </c>
      <c r="G66" s="43">
        <f>F66+E66</f>
        <v>39353</v>
      </c>
      <c r="S66" s="79">
        <f>8*E66-(2*8*E66/7)</f>
        <v>2068.5714285714284</v>
      </c>
    </row>
    <row r="67" spans="1:19" ht="12.75">
      <c r="A67" s="61"/>
      <c r="B67" s="61"/>
      <c r="C67" s="41" t="s">
        <v>174</v>
      </c>
      <c r="D67" s="41"/>
      <c r="E67" s="42">
        <v>363</v>
      </c>
      <c r="F67" s="43">
        <v>39356</v>
      </c>
      <c r="G67" s="43">
        <f>F67+E67</f>
        <v>39719</v>
      </c>
      <c r="S67" s="79">
        <f>8*E67-(2*8*E67/7)</f>
        <v>2074.285714285714</v>
      </c>
    </row>
    <row r="68" spans="1:19" ht="12.75">
      <c r="A68" s="61"/>
      <c r="B68" s="61"/>
      <c r="C68" s="41" t="s">
        <v>175</v>
      </c>
      <c r="D68" s="41">
        <v>362</v>
      </c>
      <c r="E68" s="42">
        <v>362</v>
      </c>
      <c r="F68" s="43">
        <f>G64</f>
        <v>39353</v>
      </c>
      <c r="G68" s="43">
        <f>F68+E68</f>
        <v>39715</v>
      </c>
      <c r="O68">
        <f>1.5*8*E68-(2*8*E68/7)</f>
        <v>3516.5714285714284</v>
      </c>
      <c r="R68">
        <v>1435.968</v>
      </c>
      <c r="S68" s="79">
        <f>8*E68-(2*8*E68/7)</f>
        <v>2068.5714285714284</v>
      </c>
    </row>
    <row r="69" spans="1:19" ht="12.75">
      <c r="A69" s="61"/>
      <c r="B69" s="61"/>
      <c r="C69" s="41" t="s">
        <v>176</v>
      </c>
      <c r="D69" s="41">
        <v>362</v>
      </c>
      <c r="E69" s="42">
        <v>362</v>
      </c>
      <c r="F69" s="43">
        <f>G65</f>
        <v>39716</v>
      </c>
      <c r="G69" s="43">
        <f t="shared" si="2"/>
        <v>40078</v>
      </c>
      <c r="O69">
        <f>8*E69-(2*8*E69/7)</f>
        <v>2068.5714285714284</v>
      </c>
      <c r="R69">
        <v>1435.968</v>
      </c>
      <c r="S69" s="79">
        <f>8*E69-(2*8*E69/7)</f>
        <v>2068.5714285714284</v>
      </c>
    </row>
    <row r="70" spans="1:7" ht="12.75">
      <c r="A70" s="46" t="s">
        <v>179</v>
      </c>
      <c r="C70" s="41"/>
      <c r="D70" s="41"/>
      <c r="E70" s="42"/>
      <c r="F70" s="43"/>
      <c r="G70" s="43"/>
    </row>
    <row r="71" spans="1:25" ht="12.75">
      <c r="A71" s="46" t="s">
        <v>179</v>
      </c>
      <c r="C71" s="41" t="s">
        <v>72</v>
      </c>
      <c r="D71" s="41">
        <v>75</v>
      </c>
      <c r="E71" s="42">
        <v>35</v>
      </c>
      <c r="F71" s="43">
        <v>39092</v>
      </c>
      <c r="G71" s="43">
        <f aca="true" t="shared" si="3" ref="G71:G87">F71+E71</f>
        <v>39127</v>
      </c>
      <c r="R71">
        <v>245</v>
      </c>
      <c r="S71" s="79">
        <f aca="true" t="shared" si="4" ref="S71:S133">2*8*E71-(2*8*INT(E71/7))</f>
        <v>480</v>
      </c>
      <c r="X71">
        <v>67</v>
      </c>
      <c r="Y71" t="s">
        <v>177</v>
      </c>
    </row>
    <row r="72" spans="1:24" ht="12.75">
      <c r="A72" s="46" t="s">
        <v>179</v>
      </c>
      <c r="C72" s="41" t="s">
        <v>73</v>
      </c>
      <c r="D72" s="41">
        <v>75</v>
      </c>
      <c r="E72" s="42">
        <v>7</v>
      </c>
      <c r="F72" s="43">
        <f aca="true" t="shared" si="5" ref="F72:F115">G71</f>
        <v>39127</v>
      </c>
      <c r="G72" s="43">
        <f t="shared" si="3"/>
        <v>39134</v>
      </c>
      <c r="R72">
        <v>17.1</v>
      </c>
      <c r="S72" s="79">
        <f>2*8*E72-(2*8*INT(E72/7))</f>
        <v>96</v>
      </c>
      <c r="X72">
        <v>47.736</v>
      </c>
    </row>
    <row r="73" spans="1:24" ht="12.75">
      <c r="A73" s="46" t="s">
        <v>179</v>
      </c>
      <c r="C73" s="41" t="s">
        <v>74</v>
      </c>
      <c r="D73" s="41">
        <v>2</v>
      </c>
      <c r="E73" s="42">
        <v>1</v>
      </c>
      <c r="F73" s="43">
        <f t="shared" si="5"/>
        <v>39134</v>
      </c>
      <c r="G73" s="43">
        <f t="shared" si="3"/>
        <v>39135</v>
      </c>
      <c r="S73" s="79">
        <f>2*8*E73-(2*8*INT(E73/7))</f>
        <v>16</v>
      </c>
      <c r="X73">
        <v>18</v>
      </c>
    </row>
    <row r="74" spans="1:24" ht="12.75">
      <c r="A74" s="46" t="s">
        <v>179</v>
      </c>
      <c r="C74" s="41" t="s">
        <v>87</v>
      </c>
      <c r="D74" s="41">
        <v>75</v>
      </c>
      <c r="E74" s="42">
        <v>3</v>
      </c>
      <c r="F74" s="43">
        <f t="shared" si="5"/>
        <v>39135</v>
      </c>
      <c r="G74" s="43">
        <f t="shared" si="3"/>
        <v>39138</v>
      </c>
      <c r="R74">
        <v>42</v>
      </c>
      <c r="S74" s="79">
        <f t="shared" si="4"/>
        <v>48</v>
      </c>
      <c r="X74">
        <v>42</v>
      </c>
    </row>
    <row r="75" spans="1:24" ht="12.75">
      <c r="A75" s="46" t="s">
        <v>179</v>
      </c>
      <c r="C75" s="41" t="s">
        <v>76</v>
      </c>
      <c r="D75" s="41">
        <v>43</v>
      </c>
      <c r="E75" s="42">
        <v>14</v>
      </c>
      <c r="F75" s="43">
        <f t="shared" si="5"/>
        <v>39138</v>
      </c>
      <c r="G75" s="43">
        <f>F75+E75</f>
        <v>39152</v>
      </c>
      <c r="R75">
        <v>256</v>
      </c>
      <c r="S75" s="79">
        <f t="shared" si="4"/>
        <v>192</v>
      </c>
      <c r="X75">
        <v>256</v>
      </c>
    </row>
    <row r="76" spans="1:24" ht="12.75">
      <c r="A76" s="46" t="s">
        <v>179</v>
      </c>
      <c r="C76" s="41" t="s">
        <v>78</v>
      </c>
      <c r="D76" s="41">
        <v>41</v>
      </c>
      <c r="E76" s="42">
        <v>3</v>
      </c>
      <c r="F76" s="43">
        <f t="shared" si="5"/>
        <v>39152</v>
      </c>
      <c r="G76" s="43">
        <f t="shared" si="3"/>
        <v>39155</v>
      </c>
      <c r="R76">
        <v>240</v>
      </c>
      <c r="S76" s="79">
        <f t="shared" si="4"/>
        <v>48</v>
      </c>
      <c r="X76">
        <v>240</v>
      </c>
    </row>
    <row r="77" spans="1:24" ht="12.75">
      <c r="A77" s="46" t="s">
        <v>179</v>
      </c>
      <c r="C77" s="41" t="s">
        <v>178</v>
      </c>
      <c r="D77" s="41"/>
      <c r="E77" s="42">
        <v>4</v>
      </c>
      <c r="F77" s="43">
        <f t="shared" si="5"/>
        <v>39155</v>
      </c>
      <c r="G77" s="43">
        <f>F77+E77</f>
        <v>39159</v>
      </c>
      <c r="R77">
        <v>28</v>
      </c>
      <c r="S77" s="79">
        <f t="shared" si="4"/>
        <v>64</v>
      </c>
      <c r="X77">
        <v>28</v>
      </c>
    </row>
    <row r="78" spans="1:24" ht="12.75">
      <c r="A78" s="46" t="s">
        <v>179</v>
      </c>
      <c r="C78" s="41" t="s">
        <v>81</v>
      </c>
      <c r="D78" s="41">
        <v>8</v>
      </c>
      <c r="E78" s="42">
        <v>5</v>
      </c>
      <c r="F78" s="43">
        <f t="shared" si="5"/>
        <v>39159</v>
      </c>
      <c r="G78" s="43">
        <f>F78+E78</f>
        <v>39164</v>
      </c>
      <c r="R78">
        <v>65</v>
      </c>
      <c r="S78" s="79">
        <f t="shared" si="4"/>
        <v>80</v>
      </c>
      <c r="X78">
        <v>65</v>
      </c>
    </row>
    <row r="79" spans="1:24" ht="12.75">
      <c r="A79" s="46" t="s">
        <v>179</v>
      </c>
      <c r="C79" s="41" t="s">
        <v>82</v>
      </c>
      <c r="D79" s="41">
        <v>2</v>
      </c>
      <c r="E79" s="42">
        <v>2</v>
      </c>
      <c r="F79" s="43">
        <f t="shared" si="5"/>
        <v>39164</v>
      </c>
      <c r="G79" s="43">
        <f>F79+E79</f>
        <v>39166</v>
      </c>
      <c r="R79">
        <v>28</v>
      </c>
      <c r="S79" s="79">
        <f t="shared" si="4"/>
        <v>32</v>
      </c>
      <c r="X79">
        <v>28</v>
      </c>
    </row>
    <row r="80" spans="1:24" ht="12.75">
      <c r="A80" s="46" t="s">
        <v>179</v>
      </c>
      <c r="C80" s="41" t="s">
        <v>79</v>
      </c>
      <c r="D80" s="41">
        <v>34</v>
      </c>
      <c r="E80" s="42">
        <v>15</v>
      </c>
      <c r="F80" s="43">
        <f t="shared" si="5"/>
        <v>39166</v>
      </c>
      <c r="G80" s="43">
        <f t="shared" si="3"/>
        <v>39181</v>
      </c>
      <c r="R80">
        <v>192</v>
      </c>
      <c r="S80" s="79">
        <f t="shared" si="4"/>
        <v>208</v>
      </c>
      <c r="X80">
        <v>192</v>
      </c>
    </row>
    <row r="81" spans="1:24" ht="12.75">
      <c r="A81" s="46" t="s">
        <v>180</v>
      </c>
      <c r="C81" s="41" t="s">
        <v>81</v>
      </c>
      <c r="D81" s="41">
        <v>8</v>
      </c>
      <c r="E81" s="42">
        <v>5</v>
      </c>
      <c r="F81" s="43">
        <f t="shared" si="5"/>
        <v>39181</v>
      </c>
      <c r="G81" s="43">
        <f>F81+E81</f>
        <v>39186</v>
      </c>
      <c r="R81">
        <v>80</v>
      </c>
      <c r="S81" s="79">
        <f>2*8*E81-(2*8*INT(E81/7))</f>
        <v>80</v>
      </c>
      <c r="X81">
        <v>27</v>
      </c>
    </row>
    <row r="82" spans="1:24" ht="12.75">
      <c r="A82" s="46" t="s">
        <v>180</v>
      </c>
      <c r="C82" s="41" t="s">
        <v>82</v>
      </c>
      <c r="D82" s="41">
        <v>2</v>
      </c>
      <c r="E82" s="42">
        <v>2</v>
      </c>
      <c r="F82" s="43">
        <f t="shared" si="5"/>
        <v>39186</v>
      </c>
      <c r="G82" s="43">
        <f>F82+E82</f>
        <v>39188</v>
      </c>
      <c r="R82">
        <v>23</v>
      </c>
      <c r="S82" s="79">
        <f>2*8*E82-(2*8*INT(E82/7))</f>
        <v>32</v>
      </c>
      <c r="X82">
        <v>23</v>
      </c>
    </row>
    <row r="83" spans="1:24" ht="12.75">
      <c r="A83" s="46" t="s">
        <v>179</v>
      </c>
      <c r="C83" s="41" t="s">
        <v>182</v>
      </c>
      <c r="D83" s="41">
        <v>34</v>
      </c>
      <c r="E83" s="42">
        <v>10</v>
      </c>
      <c r="F83" s="43">
        <f t="shared" si="5"/>
        <v>39188</v>
      </c>
      <c r="G83" s="43">
        <f>F83+E83</f>
        <v>39198</v>
      </c>
      <c r="R83">
        <v>192</v>
      </c>
      <c r="S83" s="79">
        <f>2*8*E83-(2*8*INT(E83/7))</f>
        <v>144</v>
      </c>
      <c r="X83">
        <v>192</v>
      </c>
    </row>
    <row r="84" spans="1:24" ht="12.75">
      <c r="A84" s="46" t="s">
        <v>179</v>
      </c>
      <c r="C84" s="41" t="s">
        <v>80</v>
      </c>
      <c r="D84" s="41">
        <v>6</v>
      </c>
      <c r="E84" s="42">
        <v>5</v>
      </c>
      <c r="F84" s="43">
        <f t="shared" si="5"/>
        <v>39198</v>
      </c>
      <c r="G84" s="43">
        <f t="shared" si="3"/>
        <v>39203</v>
      </c>
      <c r="R84">
        <v>46</v>
      </c>
      <c r="S84" s="79">
        <f t="shared" si="4"/>
        <v>80</v>
      </c>
      <c r="X84">
        <v>46</v>
      </c>
    </row>
    <row r="85" spans="1:19" ht="12.75">
      <c r="A85" s="46" t="s">
        <v>179</v>
      </c>
      <c r="C85" s="41" t="s">
        <v>77</v>
      </c>
      <c r="D85" s="41">
        <v>6</v>
      </c>
      <c r="E85" s="42">
        <v>18</v>
      </c>
      <c r="F85" s="43">
        <f t="shared" si="5"/>
        <v>39203</v>
      </c>
      <c r="G85" s="43">
        <f>F85+E85</f>
        <v>39221</v>
      </c>
      <c r="R85">
        <v>35</v>
      </c>
      <c r="S85" s="79">
        <f t="shared" si="4"/>
        <v>256</v>
      </c>
    </row>
    <row r="86" spans="1:24" ht="12.75">
      <c r="A86" s="46" t="s">
        <v>179</v>
      </c>
      <c r="C86" s="41" t="s">
        <v>83</v>
      </c>
      <c r="D86" s="41">
        <v>7</v>
      </c>
      <c r="E86" s="42">
        <v>4</v>
      </c>
      <c r="F86" s="43">
        <f t="shared" si="5"/>
        <v>39221</v>
      </c>
      <c r="G86" s="43">
        <f t="shared" si="3"/>
        <v>39225</v>
      </c>
      <c r="R86">
        <v>33.15</v>
      </c>
      <c r="S86" s="79">
        <f t="shared" si="4"/>
        <v>64</v>
      </c>
      <c r="X86">
        <v>33.15</v>
      </c>
    </row>
    <row r="87" spans="1:24" ht="12.75">
      <c r="A87" s="46" t="s">
        <v>179</v>
      </c>
      <c r="B87" s="62"/>
      <c r="C87" s="41" t="s">
        <v>84</v>
      </c>
      <c r="D87" s="41">
        <v>4</v>
      </c>
      <c r="E87" s="42">
        <v>2</v>
      </c>
      <c r="F87" s="43">
        <f t="shared" si="5"/>
        <v>39225</v>
      </c>
      <c r="G87" s="43">
        <f t="shared" si="3"/>
        <v>39227</v>
      </c>
      <c r="R87">
        <v>42</v>
      </c>
      <c r="S87" s="79">
        <f t="shared" si="4"/>
        <v>32</v>
      </c>
      <c r="X87">
        <v>42</v>
      </c>
    </row>
    <row r="88" spans="1:25" ht="12.75">
      <c r="A88" s="46" t="s">
        <v>180</v>
      </c>
      <c r="C88" s="41" t="s">
        <v>72</v>
      </c>
      <c r="D88" s="41">
        <v>35</v>
      </c>
      <c r="E88" s="42">
        <v>12</v>
      </c>
      <c r="F88" s="43">
        <f t="shared" si="5"/>
        <v>39227</v>
      </c>
      <c r="G88" s="43">
        <f>F88+E88</f>
        <v>39239</v>
      </c>
      <c r="R88">
        <v>245</v>
      </c>
      <c r="S88" s="79">
        <f t="shared" si="4"/>
        <v>176</v>
      </c>
      <c r="X88">
        <v>67</v>
      </c>
      <c r="Y88" t="s">
        <v>177</v>
      </c>
    </row>
    <row r="89" spans="1:24" ht="12.75">
      <c r="A89" s="46" t="s">
        <v>180</v>
      </c>
      <c r="C89" s="41" t="s">
        <v>73</v>
      </c>
      <c r="D89" s="41">
        <v>5</v>
      </c>
      <c r="E89" s="42">
        <v>7</v>
      </c>
      <c r="F89" s="43">
        <f t="shared" si="5"/>
        <v>39239</v>
      </c>
      <c r="G89" s="43">
        <f aca="true" t="shared" si="6" ref="G89:G100">F89+E89</f>
        <v>39246</v>
      </c>
      <c r="R89">
        <v>53</v>
      </c>
      <c r="S89" s="79">
        <f t="shared" si="4"/>
        <v>96</v>
      </c>
      <c r="X89">
        <v>8</v>
      </c>
    </row>
    <row r="90" spans="1:24" ht="12.75">
      <c r="A90" s="46" t="s">
        <v>180</v>
      </c>
      <c r="C90" s="41" t="s">
        <v>74</v>
      </c>
      <c r="D90" s="41">
        <v>0</v>
      </c>
      <c r="E90" s="42">
        <v>1</v>
      </c>
      <c r="F90" s="43">
        <f t="shared" si="5"/>
        <v>39246</v>
      </c>
      <c r="G90" s="43">
        <f t="shared" si="6"/>
        <v>39247</v>
      </c>
      <c r="R90">
        <v>11</v>
      </c>
      <c r="S90" s="79">
        <f t="shared" si="4"/>
        <v>16</v>
      </c>
      <c r="X90">
        <v>4</v>
      </c>
    </row>
    <row r="91" spans="1:19" ht="12.75">
      <c r="A91" s="46" t="s">
        <v>180</v>
      </c>
      <c r="C91" s="41" t="s">
        <v>75</v>
      </c>
      <c r="D91" s="41">
        <v>15</v>
      </c>
      <c r="E91" s="42">
        <v>3</v>
      </c>
      <c r="F91" s="43">
        <f t="shared" si="5"/>
        <v>39247</v>
      </c>
      <c r="G91" s="43">
        <f t="shared" si="6"/>
        <v>39250</v>
      </c>
      <c r="R91">
        <v>183</v>
      </c>
      <c r="S91" s="79">
        <f t="shared" si="4"/>
        <v>48</v>
      </c>
    </row>
    <row r="92" spans="1:19" ht="12.75">
      <c r="A92" s="46" t="s">
        <v>180</v>
      </c>
      <c r="C92" s="41" t="s">
        <v>76</v>
      </c>
      <c r="D92" s="41">
        <v>27</v>
      </c>
      <c r="E92" s="42">
        <v>14</v>
      </c>
      <c r="F92" s="43">
        <f t="shared" si="5"/>
        <v>39250</v>
      </c>
      <c r="G92" s="43">
        <f t="shared" si="6"/>
        <v>39264</v>
      </c>
      <c r="R92">
        <v>280</v>
      </c>
      <c r="S92" s="79">
        <f t="shared" si="4"/>
        <v>192</v>
      </c>
    </row>
    <row r="93" spans="1:24" ht="12.75">
      <c r="A93" s="46" t="s">
        <v>180</v>
      </c>
      <c r="C93" s="41" t="s">
        <v>78</v>
      </c>
      <c r="D93" s="41">
        <v>31</v>
      </c>
      <c r="E93" s="42">
        <v>3</v>
      </c>
      <c r="F93" s="43">
        <f t="shared" si="5"/>
        <v>39264</v>
      </c>
      <c r="G93" s="43">
        <f>F93+E93</f>
        <v>39267</v>
      </c>
      <c r="R93">
        <v>163</v>
      </c>
      <c r="S93" s="79">
        <f t="shared" si="4"/>
        <v>48</v>
      </c>
      <c r="X93">
        <v>163</v>
      </c>
    </row>
    <row r="94" spans="1:24" ht="12" customHeight="1">
      <c r="A94" s="46" t="s">
        <v>180</v>
      </c>
      <c r="C94" s="41" t="s">
        <v>178</v>
      </c>
      <c r="D94" s="41"/>
      <c r="E94" s="42">
        <v>4</v>
      </c>
      <c r="F94" s="43">
        <f t="shared" si="5"/>
        <v>39267</v>
      </c>
      <c r="G94" s="43">
        <f>F94+E94</f>
        <v>39271</v>
      </c>
      <c r="R94">
        <v>28</v>
      </c>
      <c r="S94" s="79">
        <f t="shared" si="4"/>
        <v>64</v>
      </c>
      <c r="X94">
        <v>28</v>
      </c>
    </row>
    <row r="95" spans="1:19" ht="12.75">
      <c r="A95" s="46" t="s">
        <v>180</v>
      </c>
      <c r="C95" s="41" t="s">
        <v>79</v>
      </c>
      <c r="D95" s="41">
        <v>34</v>
      </c>
      <c r="E95" s="42">
        <v>15</v>
      </c>
      <c r="F95" s="43">
        <f t="shared" si="5"/>
        <v>39271</v>
      </c>
      <c r="G95" s="43">
        <f>F95+E95</f>
        <v>39286</v>
      </c>
      <c r="R95">
        <v>384</v>
      </c>
      <c r="S95" s="79">
        <f t="shared" si="4"/>
        <v>208</v>
      </c>
    </row>
    <row r="96" spans="1:24" ht="12.75">
      <c r="A96" s="46" t="s">
        <v>179</v>
      </c>
      <c r="C96" s="41" t="s">
        <v>182</v>
      </c>
      <c r="D96" s="41">
        <v>34</v>
      </c>
      <c r="E96" s="42">
        <v>10</v>
      </c>
      <c r="F96" s="43">
        <f t="shared" si="5"/>
        <v>39286</v>
      </c>
      <c r="G96" s="43">
        <f>F96+E96</f>
        <v>39296</v>
      </c>
      <c r="R96">
        <v>192</v>
      </c>
      <c r="S96" s="79">
        <f t="shared" si="4"/>
        <v>144</v>
      </c>
      <c r="X96">
        <v>192</v>
      </c>
    </row>
    <row r="97" spans="1:24" ht="12.75">
      <c r="A97" s="46" t="s">
        <v>180</v>
      </c>
      <c r="C97" s="41" t="s">
        <v>80</v>
      </c>
      <c r="D97" s="41">
        <v>7</v>
      </c>
      <c r="E97" s="42">
        <v>5</v>
      </c>
      <c r="F97" s="43">
        <f t="shared" si="5"/>
        <v>39296</v>
      </c>
      <c r="G97" s="43">
        <f>F97+E97</f>
        <v>39301</v>
      </c>
      <c r="R97">
        <v>38</v>
      </c>
      <c r="S97" s="79">
        <f t="shared" si="4"/>
        <v>80</v>
      </c>
      <c r="X97">
        <v>38</v>
      </c>
    </row>
    <row r="98" spans="1:19" ht="12.75">
      <c r="A98" s="46" t="s">
        <v>180</v>
      </c>
      <c r="C98" s="41" t="s">
        <v>77</v>
      </c>
      <c r="D98" s="41">
        <v>12</v>
      </c>
      <c r="E98" s="42">
        <v>18</v>
      </c>
      <c r="F98" s="43">
        <f t="shared" si="5"/>
        <v>39301</v>
      </c>
      <c r="G98" s="43">
        <f t="shared" si="6"/>
        <v>39319</v>
      </c>
      <c r="R98">
        <v>10</v>
      </c>
      <c r="S98" s="79">
        <f t="shared" si="4"/>
        <v>256</v>
      </c>
    </row>
    <row r="99" spans="1:24" ht="12.75">
      <c r="A99" s="46" t="s">
        <v>180</v>
      </c>
      <c r="C99" s="41" t="s">
        <v>83</v>
      </c>
      <c r="D99" s="41">
        <v>4</v>
      </c>
      <c r="E99" s="42">
        <v>4</v>
      </c>
      <c r="F99" s="43">
        <f t="shared" si="5"/>
        <v>39319</v>
      </c>
      <c r="G99" s="43">
        <f t="shared" si="6"/>
        <v>39323</v>
      </c>
      <c r="R99">
        <v>33.15</v>
      </c>
      <c r="S99" s="79">
        <f t="shared" si="4"/>
        <v>64</v>
      </c>
      <c r="X99">
        <v>33.15</v>
      </c>
    </row>
    <row r="100" spans="1:24" ht="12.75">
      <c r="A100" s="46" t="s">
        <v>180</v>
      </c>
      <c r="C100" s="41" t="s">
        <v>84</v>
      </c>
      <c r="D100" s="41">
        <v>2</v>
      </c>
      <c r="E100" s="42">
        <v>2</v>
      </c>
      <c r="F100" s="43">
        <f t="shared" si="5"/>
        <v>39323</v>
      </c>
      <c r="G100" s="43">
        <f t="shared" si="6"/>
        <v>39325</v>
      </c>
      <c r="R100">
        <v>63</v>
      </c>
      <c r="S100" s="79">
        <f t="shared" si="4"/>
        <v>32</v>
      </c>
      <c r="X100">
        <v>6</v>
      </c>
    </row>
    <row r="101" spans="1:24" ht="12.75">
      <c r="A101" s="46" t="s">
        <v>181</v>
      </c>
      <c r="B101" s="61"/>
      <c r="C101" s="41" t="s">
        <v>72</v>
      </c>
      <c r="D101" s="41">
        <v>26</v>
      </c>
      <c r="E101" s="42">
        <v>12</v>
      </c>
      <c r="F101" s="43">
        <f t="shared" si="5"/>
        <v>39325</v>
      </c>
      <c r="G101" s="43">
        <f aca="true" t="shared" si="7" ref="G101:G115">F101+E101</f>
        <v>39337</v>
      </c>
      <c r="R101">
        <v>221</v>
      </c>
      <c r="S101" s="79">
        <f t="shared" si="4"/>
        <v>176</v>
      </c>
      <c r="X101">
        <v>74</v>
      </c>
    </row>
    <row r="102" spans="1:24" ht="12.75">
      <c r="A102" s="46" t="s">
        <v>181</v>
      </c>
      <c r="B102" s="61"/>
      <c r="C102" s="41" t="s">
        <v>73</v>
      </c>
      <c r="D102" s="41">
        <v>3</v>
      </c>
      <c r="E102" s="42">
        <v>7</v>
      </c>
      <c r="F102" s="43">
        <f t="shared" si="5"/>
        <v>39337</v>
      </c>
      <c r="G102" s="43">
        <f t="shared" si="7"/>
        <v>39344</v>
      </c>
      <c r="R102">
        <v>29</v>
      </c>
      <c r="S102" s="79">
        <f t="shared" si="4"/>
        <v>96</v>
      </c>
      <c r="X102">
        <v>29</v>
      </c>
    </row>
    <row r="103" spans="1:24" ht="12.75">
      <c r="A103" s="46" t="s">
        <v>181</v>
      </c>
      <c r="B103" s="61"/>
      <c r="C103" s="41" t="s">
        <v>74</v>
      </c>
      <c r="D103" s="41">
        <v>0</v>
      </c>
      <c r="E103" s="42">
        <v>1</v>
      </c>
      <c r="F103" s="43">
        <f t="shared" si="5"/>
        <v>39344</v>
      </c>
      <c r="G103" s="43">
        <f t="shared" si="7"/>
        <v>39345</v>
      </c>
      <c r="R103">
        <v>11</v>
      </c>
      <c r="S103" s="79">
        <f t="shared" si="4"/>
        <v>16</v>
      </c>
      <c r="X103">
        <v>4</v>
      </c>
    </row>
    <row r="104" spans="1:24" ht="12.75">
      <c r="A104" s="46" t="s">
        <v>181</v>
      </c>
      <c r="B104" s="61"/>
      <c r="C104" s="41" t="s">
        <v>75</v>
      </c>
      <c r="D104" s="41">
        <v>15</v>
      </c>
      <c r="E104" s="42">
        <v>3</v>
      </c>
      <c r="F104" s="43">
        <f t="shared" si="5"/>
        <v>39345</v>
      </c>
      <c r="G104" s="43">
        <f t="shared" si="7"/>
        <v>39348</v>
      </c>
      <c r="R104">
        <v>86</v>
      </c>
      <c r="S104" s="79">
        <f t="shared" si="4"/>
        <v>48</v>
      </c>
      <c r="X104">
        <v>86</v>
      </c>
    </row>
    <row r="105" spans="1:19" ht="12.75">
      <c r="A105" s="46" t="s">
        <v>181</v>
      </c>
      <c r="B105" s="61"/>
      <c r="C105" s="41" t="s">
        <v>76</v>
      </c>
      <c r="D105" s="41">
        <v>28</v>
      </c>
      <c r="E105" s="42">
        <v>14</v>
      </c>
      <c r="F105" s="43">
        <f t="shared" si="5"/>
        <v>39348</v>
      </c>
      <c r="G105" s="43">
        <f t="shared" si="7"/>
        <v>39362</v>
      </c>
      <c r="R105">
        <v>420</v>
      </c>
      <c r="S105" s="79">
        <f t="shared" si="4"/>
        <v>192</v>
      </c>
    </row>
    <row r="106" spans="1:19" ht="12.75">
      <c r="A106" s="46" t="s">
        <v>181</v>
      </c>
      <c r="B106" s="61"/>
      <c r="C106" s="41" t="s">
        <v>78</v>
      </c>
      <c r="D106" s="41">
        <v>26</v>
      </c>
      <c r="E106" s="42">
        <v>3</v>
      </c>
      <c r="F106" s="43">
        <f t="shared" si="5"/>
        <v>39362</v>
      </c>
      <c r="G106" s="43">
        <f>F106+E106</f>
        <v>39365</v>
      </c>
      <c r="R106">
        <v>266</v>
      </c>
      <c r="S106" s="79">
        <f t="shared" si="4"/>
        <v>48</v>
      </c>
    </row>
    <row r="107" spans="1:24" ht="12.75">
      <c r="A107" s="46" t="s">
        <v>181</v>
      </c>
      <c r="B107" s="61"/>
      <c r="C107" s="41" t="s">
        <v>178</v>
      </c>
      <c r="D107" s="41"/>
      <c r="E107" s="42">
        <v>4</v>
      </c>
      <c r="F107" s="43">
        <f t="shared" si="5"/>
        <v>39365</v>
      </c>
      <c r="G107" s="43">
        <f>F107+E107</f>
        <v>39369</v>
      </c>
      <c r="R107">
        <v>28</v>
      </c>
      <c r="S107" s="79">
        <f t="shared" si="4"/>
        <v>64</v>
      </c>
      <c r="X107">
        <v>28</v>
      </c>
    </row>
    <row r="108" spans="1:24" ht="12.75">
      <c r="A108" s="46" t="s">
        <v>181</v>
      </c>
      <c r="B108" s="61"/>
      <c r="C108" s="41" t="s">
        <v>81</v>
      </c>
      <c r="D108" s="41">
        <v>8</v>
      </c>
      <c r="E108" s="42">
        <v>5</v>
      </c>
      <c r="F108" s="43">
        <f t="shared" si="5"/>
        <v>39369</v>
      </c>
      <c r="G108" s="43">
        <f>F108+E108</f>
        <v>39374</v>
      </c>
      <c r="R108">
        <v>50</v>
      </c>
      <c r="S108" s="79">
        <f t="shared" si="4"/>
        <v>80</v>
      </c>
      <c r="X108">
        <v>50</v>
      </c>
    </row>
    <row r="109" spans="1:24" ht="12.75">
      <c r="A109" s="46" t="s">
        <v>181</v>
      </c>
      <c r="B109" s="61"/>
      <c r="C109" s="41" t="s">
        <v>82</v>
      </c>
      <c r="D109" s="41">
        <v>2</v>
      </c>
      <c r="E109" s="42">
        <v>2</v>
      </c>
      <c r="F109" s="43">
        <f t="shared" si="5"/>
        <v>39374</v>
      </c>
      <c r="G109" s="43">
        <f>F109+E109</f>
        <v>39376</v>
      </c>
      <c r="R109">
        <v>22</v>
      </c>
      <c r="S109" s="79">
        <f t="shared" si="4"/>
        <v>32</v>
      </c>
      <c r="X109">
        <v>22</v>
      </c>
    </row>
    <row r="110" spans="1:19" ht="12.75">
      <c r="A110" s="46" t="s">
        <v>181</v>
      </c>
      <c r="B110" s="61"/>
      <c r="C110" s="41" t="s">
        <v>79</v>
      </c>
      <c r="D110" s="41">
        <v>29</v>
      </c>
      <c r="E110" s="42">
        <v>15</v>
      </c>
      <c r="F110" s="43">
        <f t="shared" si="5"/>
        <v>39376</v>
      </c>
      <c r="G110" s="43">
        <f>F110+E110</f>
        <v>39391</v>
      </c>
      <c r="R110">
        <v>352</v>
      </c>
      <c r="S110" s="79">
        <f t="shared" si="4"/>
        <v>208</v>
      </c>
    </row>
    <row r="111" spans="1:24" ht="12.75">
      <c r="A111" s="46" t="s">
        <v>179</v>
      </c>
      <c r="C111" s="41" t="s">
        <v>182</v>
      </c>
      <c r="D111" s="41">
        <v>34</v>
      </c>
      <c r="E111" s="42">
        <v>10</v>
      </c>
      <c r="F111" s="43">
        <f t="shared" si="5"/>
        <v>39391</v>
      </c>
      <c r="G111" s="43">
        <f>F111+E111</f>
        <v>39401</v>
      </c>
      <c r="R111">
        <v>192</v>
      </c>
      <c r="S111" s="79">
        <f>2*8*E111-(2*8*INT(E111/7))</f>
        <v>144</v>
      </c>
      <c r="X111">
        <v>192</v>
      </c>
    </row>
    <row r="112" spans="1:24" ht="12.75">
      <c r="A112" s="46" t="s">
        <v>181</v>
      </c>
      <c r="B112" s="61"/>
      <c r="C112" s="41" t="s">
        <v>80</v>
      </c>
      <c r="D112" s="41">
        <v>4</v>
      </c>
      <c r="E112" s="42">
        <v>5</v>
      </c>
      <c r="F112" s="43">
        <f t="shared" si="5"/>
        <v>39401</v>
      </c>
      <c r="G112" s="43">
        <f>F112+E112</f>
        <v>39406</v>
      </c>
      <c r="R112">
        <v>36</v>
      </c>
      <c r="S112" s="79">
        <f t="shared" si="4"/>
        <v>80</v>
      </c>
      <c r="X112">
        <v>36</v>
      </c>
    </row>
    <row r="113" spans="1:19" ht="12.75">
      <c r="A113" s="46" t="s">
        <v>181</v>
      </c>
      <c r="B113" s="61"/>
      <c r="C113" s="41" t="s">
        <v>77</v>
      </c>
      <c r="D113" s="41">
        <v>2</v>
      </c>
      <c r="E113" s="42">
        <v>18</v>
      </c>
      <c r="F113" s="43">
        <f t="shared" si="5"/>
        <v>39406</v>
      </c>
      <c r="G113" s="43">
        <f t="shared" si="7"/>
        <v>39424</v>
      </c>
      <c r="R113">
        <v>10</v>
      </c>
      <c r="S113" s="79">
        <f t="shared" si="4"/>
        <v>256</v>
      </c>
    </row>
    <row r="114" spans="1:24" ht="12.75">
      <c r="A114" s="46" t="s">
        <v>181</v>
      </c>
      <c r="B114" s="61"/>
      <c r="C114" s="41" t="s">
        <v>83</v>
      </c>
      <c r="D114" s="41">
        <v>2</v>
      </c>
      <c r="E114" s="42">
        <v>4</v>
      </c>
      <c r="F114" s="43">
        <f t="shared" si="5"/>
        <v>39424</v>
      </c>
      <c r="G114" s="43">
        <f t="shared" si="7"/>
        <v>39428</v>
      </c>
      <c r="R114">
        <v>33.15</v>
      </c>
      <c r="S114" s="79">
        <f t="shared" si="4"/>
        <v>64</v>
      </c>
      <c r="X114">
        <v>33.15</v>
      </c>
    </row>
    <row r="115" spans="1:24" ht="12.75">
      <c r="A115" s="46" t="s">
        <v>181</v>
      </c>
      <c r="B115" s="68"/>
      <c r="C115" s="41" t="s">
        <v>84</v>
      </c>
      <c r="D115" s="41">
        <v>2</v>
      </c>
      <c r="E115" s="42">
        <v>2</v>
      </c>
      <c r="F115" s="43">
        <f t="shared" si="5"/>
        <v>39428</v>
      </c>
      <c r="G115" s="43">
        <f t="shared" si="7"/>
        <v>39430</v>
      </c>
      <c r="R115">
        <v>43</v>
      </c>
      <c r="S115" s="79">
        <f t="shared" si="4"/>
        <v>32</v>
      </c>
      <c r="X115">
        <v>22</v>
      </c>
    </row>
    <row r="116" spans="1:19" ht="12.75">
      <c r="A116" s="61"/>
      <c r="B116" s="46" t="s">
        <v>85</v>
      </c>
      <c r="C116" s="41"/>
      <c r="D116" s="41"/>
      <c r="E116" s="42"/>
      <c r="F116" s="43"/>
      <c r="G116" s="43"/>
      <c r="S116" s="79">
        <f t="shared" si="4"/>
        <v>0</v>
      </c>
    </row>
    <row r="117" spans="1:24" ht="12.75">
      <c r="A117" s="61"/>
      <c r="B117" s="46"/>
      <c r="C117" s="41" t="s">
        <v>86</v>
      </c>
      <c r="D117" s="41">
        <v>48</v>
      </c>
      <c r="E117" s="42">
        <v>48</v>
      </c>
      <c r="F117" s="43">
        <v>39457</v>
      </c>
      <c r="G117" s="43">
        <f>F117+E117</f>
        <v>39505</v>
      </c>
      <c r="R117">
        <v>288</v>
      </c>
      <c r="S117" s="79">
        <f t="shared" si="4"/>
        <v>672</v>
      </c>
      <c r="X117">
        <v>96</v>
      </c>
    </row>
    <row r="118" spans="1:19" ht="12.75">
      <c r="A118" s="62"/>
      <c r="B118" s="59" t="s">
        <v>168</v>
      </c>
      <c r="C118" s="52"/>
      <c r="D118" s="52"/>
      <c r="E118" s="53"/>
      <c r="F118" s="54"/>
      <c r="G118" s="54"/>
      <c r="S118" s="79">
        <f t="shared" si="4"/>
        <v>0</v>
      </c>
    </row>
    <row r="119" spans="3:32" ht="12.75">
      <c r="C119" s="49" t="s">
        <v>158</v>
      </c>
      <c r="D119" s="41">
        <v>46</v>
      </c>
      <c r="E119" s="41">
        <v>2</v>
      </c>
      <c r="F119" s="50">
        <v>39142</v>
      </c>
      <c r="G119" s="43">
        <f aca="true" t="shared" si="8" ref="G119:G127">F119+E119</f>
        <v>39144</v>
      </c>
      <c r="H119" s="49" t="s">
        <v>159</v>
      </c>
      <c r="I119" s="51"/>
      <c r="J119" s="49"/>
      <c r="K119" s="49"/>
      <c r="L119" s="49"/>
      <c r="M119" s="49"/>
      <c r="N119" s="49"/>
      <c r="O119" s="49"/>
      <c r="P119" s="49"/>
      <c r="Q119" s="49"/>
      <c r="R119" s="49"/>
      <c r="S119" s="79">
        <f t="shared" si="4"/>
        <v>32</v>
      </c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3:32" ht="12.75">
      <c r="C120" s="49" t="s">
        <v>160</v>
      </c>
      <c r="D120" s="41">
        <v>67</v>
      </c>
      <c r="E120" s="41">
        <v>12</v>
      </c>
      <c r="F120" s="50">
        <v>39114</v>
      </c>
      <c r="G120" s="43">
        <f t="shared" si="8"/>
        <v>39126</v>
      </c>
      <c r="H120" s="49" t="s">
        <v>159</v>
      </c>
      <c r="I120" s="51"/>
      <c r="J120" s="49"/>
      <c r="K120" s="49"/>
      <c r="L120" s="49"/>
      <c r="M120" s="49"/>
      <c r="N120" s="49"/>
      <c r="O120" s="49"/>
      <c r="P120" s="49"/>
      <c r="Q120" s="49"/>
      <c r="R120" s="49"/>
      <c r="S120" s="79">
        <f t="shared" si="4"/>
        <v>176</v>
      </c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3:32" ht="12.75">
      <c r="C121" s="49" t="s">
        <v>161</v>
      </c>
      <c r="D121" s="41">
        <v>36</v>
      </c>
      <c r="E121" s="41">
        <v>36</v>
      </c>
      <c r="F121" s="50">
        <v>39142</v>
      </c>
      <c r="G121" s="43">
        <f t="shared" si="8"/>
        <v>39178</v>
      </c>
      <c r="H121" s="49" t="s">
        <v>159</v>
      </c>
      <c r="I121" s="51"/>
      <c r="J121" s="49"/>
      <c r="K121" s="49"/>
      <c r="L121" s="49"/>
      <c r="M121" s="49"/>
      <c r="N121" s="49"/>
      <c r="O121" s="49"/>
      <c r="P121" s="49"/>
      <c r="Q121" s="49"/>
      <c r="R121" s="49"/>
      <c r="S121" s="79">
        <f t="shared" si="4"/>
        <v>496</v>
      </c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3:32" ht="12.75">
      <c r="C122" s="49" t="s">
        <v>183</v>
      </c>
      <c r="D122" s="41">
        <v>90</v>
      </c>
      <c r="E122" s="41">
        <v>7</v>
      </c>
      <c r="F122" s="50">
        <v>39175</v>
      </c>
      <c r="G122" s="43">
        <f t="shared" si="8"/>
        <v>39182</v>
      </c>
      <c r="H122" s="49" t="s">
        <v>159</v>
      </c>
      <c r="I122" s="51"/>
      <c r="J122" s="49"/>
      <c r="K122" s="49"/>
      <c r="L122" s="49"/>
      <c r="M122" s="49"/>
      <c r="N122" s="49"/>
      <c r="O122" s="49"/>
      <c r="P122" s="49"/>
      <c r="Q122" s="49"/>
      <c r="R122" s="49"/>
      <c r="S122" s="79">
        <f t="shared" si="4"/>
        <v>96</v>
      </c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3:32" ht="12.75">
      <c r="C123" s="49" t="s">
        <v>162</v>
      </c>
      <c r="D123" s="41">
        <v>6</v>
      </c>
      <c r="E123" s="41">
        <v>6</v>
      </c>
      <c r="F123" s="50">
        <v>39182</v>
      </c>
      <c r="G123" s="43">
        <f t="shared" si="8"/>
        <v>39188</v>
      </c>
      <c r="H123" s="49" t="s">
        <v>159</v>
      </c>
      <c r="I123" s="51"/>
      <c r="J123" s="49"/>
      <c r="K123" s="49"/>
      <c r="L123" s="49"/>
      <c r="M123" s="49"/>
      <c r="N123" s="49"/>
      <c r="O123" s="49"/>
      <c r="P123" s="49"/>
      <c r="Q123" s="49"/>
      <c r="R123" s="49"/>
      <c r="S123" s="79">
        <f t="shared" si="4"/>
        <v>96</v>
      </c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3:32" ht="12.75">
      <c r="C124" s="49" t="s">
        <v>163</v>
      </c>
      <c r="D124" s="41">
        <v>56</v>
      </c>
      <c r="E124" s="41">
        <v>56</v>
      </c>
      <c r="F124" s="50">
        <v>39189</v>
      </c>
      <c r="G124" s="43">
        <f t="shared" si="8"/>
        <v>39245</v>
      </c>
      <c r="H124" s="49" t="s">
        <v>159</v>
      </c>
      <c r="I124" s="51"/>
      <c r="J124" s="49"/>
      <c r="K124" s="49"/>
      <c r="L124" s="49"/>
      <c r="M124" s="49"/>
      <c r="N124" s="49"/>
      <c r="O124" s="49"/>
      <c r="P124" s="49"/>
      <c r="Q124" s="49"/>
      <c r="R124" s="49"/>
      <c r="S124" s="79">
        <f t="shared" si="4"/>
        <v>768</v>
      </c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3:32" ht="12.75">
      <c r="C125" s="49" t="s">
        <v>164</v>
      </c>
      <c r="D125" s="41">
        <v>4</v>
      </c>
      <c r="E125" s="41">
        <v>4</v>
      </c>
      <c r="F125" s="50">
        <v>39174</v>
      </c>
      <c r="G125" s="43">
        <f t="shared" si="8"/>
        <v>39178</v>
      </c>
      <c r="H125" s="49" t="s">
        <v>159</v>
      </c>
      <c r="I125" s="51"/>
      <c r="J125" s="49"/>
      <c r="K125" s="49"/>
      <c r="L125" s="49"/>
      <c r="M125" s="49"/>
      <c r="N125" s="49"/>
      <c r="O125" s="49"/>
      <c r="P125" s="49"/>
      <c r="Q125" s="49"/>
      <c r="R125" s="49"/>
      <c r="S125" s="79">
        <f t="shared" si="4"/>
        <v>64</v>
      </c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3:32" ht="12.75">
      <c r="C126" s="49" t="s">
        <v>165</v>
      </c>
      <c r="D126" s="41">
        <v>11</v>
      </c>
      <c r="E126" s="41">
        <v>11</v>
      </c>
      <c r="F126" s="50">
        <v>39181</v>
      </c>
      <c r="G126" s="43">
        <f t="shared" si="8"/>
        <v>39192</v>
      </c>
      <c r="H126" s="49" t="s">
        <v>159</v>
      </c>
      <c r="I126" s="51"/>
      <c r="J126" s="49"/>
      <c r="K126" s="49"/>
      <c r="L126" s="49"/>
      <c r="M126" s="49"/>
      <c r="N126" s="49"/>
      <c r="O126" s="49"/>
      <c r="P126" s="49"/>
      <c r="Q126" s="49"/>
      <c r="R126" s="49"/>
      <c r="S126" s="79">
        <f t="shared" si="4"/>
        <v>160</v>
      </c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3:32" ht="12.75">
      <c r="C127" s="49" t="s">
        <v>166</v>
      </c>
      <c r="D127" s="41">
        <v>42</v>
      </c>
      <c r="E127" s="41">
        <v>15</v>
      </c>
      <c r="F127" s="50">
        <v>39195</v>
      </c>
      <c r="G127" s="43">
        <f t="shared" si="8"/>
        <v>39210</v>
      </c>
      <c r="H127" s="49" t="s">
        <v>159</v>
      </c>
      <c r="I127" s="51"/>
      <c r="J127" s="49"/>
      <c r="K127" s="49"/>
      <c r="L127" s="49"/>
      <c r="M127" s="49"/>
      <c r="N127" s="49"/>
      <c r="O127" s="49"/>
      <c r="P127" s="49"/>
      <c r="Q127" s="49"/>
      <c r="R127" s="49"/>
      <c r="S127" s="79">
        <f t="shared" si="4"/>
        <v>208</v>
      </c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3:32" ht="12.75">
      <c r="C128" s="49" t="s">
        <v>167</v>
      </c>
      <c r="D128" s="49"/>
      <c r="E128" s="49"/>
      <c r="F128" s="50"/>
      <c r="G128" s="72">
        <v>39245</v>
      </c>
      <c r="H128" s="49" t="s">
        <v>159</v>
      </c>
      <c r="I128" s="51"/>
      <c r="J128" s="49"/>
      <c r="K128" s="49"/>
      <c r="L128" s="49"/>
      <c r="M128" s="49"/>
      <c r="N128" s="49"/>
      <c r="O128" s="49"/>
      <c r="P128" s="49"/>
      <c r="Q128" s="49"/>
      <c r="R128" s="49"/>
      <c r="S128" s="79">
        <f t="shared" si="4"/>
        <v>0</v>
      </c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19" ht="12.75">
      <c r="A129" s="61"/>
      <c r="B129" s="68"/>
      <c r="C129" s="41" t="s">
        <v>57</v>
      </c>
      <c r="D129" s="41">
        <v>4</v>
      </c>
      <c r="E129" s="41">
        <v>4</v>
      </c>
      <c r="F129" s="43">
        <v>39104</v>
      </c>
      <c r="G129" s="43">
        <f>F129+E129</f>
        <v>39108</v>
      </c>
      <c r="R129">
        <v>20</v>
      </c>
      <c r="S129" s="79">
        <f t="shared" si="4"/>
        <v>64</v>
      </c>
    </row>
    <row r="130" spans="1:19" ht="12.75">
      <c r="A130" s="61"/>
      <c r="B130" s="68"/>
      <c r="C130" s="41" t="s">
        <v>58</v>
      </c>
      <c r="D130" s="41">
        <v>3</v>
      </c>
      <c r="E130" s="41">
        <v>3</v>
      </c>
      <c r="F130" s="43">
        <v>39179</v>
      </c>
      <c r="G130" s="43">
        <f>F130+E130</f>
        <v>39182</v>
      </c>
      <c r="R130">
        <v>10</v>
      </c>
      <c r="S130" s="79">
        <f t="shared" si="4"/>
        <v>48</v>
      </c>
    </row>
    <row r="131" spans="1:19" ht="12.75">
      <c r="A131" s="61"/>
      <c r="B131" s="68"/>
      <c r="C131" s="41" t="s">
        <v>59</v>
      </c>
      <c r="D131" s="41"/>
      <c r="E131" s="41">
        <v>6</v>
      </c>
      <c r="F131" s="43">
        <v>39190</v>
      </c>
      <c r="G131" s="43">
        <f>F131+E131</f>
        <v>39196</v>
      </c>
      <c r="R131">
        <v>6</v>
      </c>
      <c r="S131" s="79">
        <f t="shared" si="4"/>
        <v>96</v>
      </c>
    </row>
    <row r="132" spans="1:19" ht="12.75">
      <c r="A132" s="61"/>
      <c r="B132" s="61"/>
      <c r="C132" s="41" t="s">
        <v>60</v>
      </c>
      <c r="D132" s="41"/>
      <c r="E132" s="41">
        <v>3</v>
      </c>
      <c r="F132" s="43">
        <v>39239</v>
      </c>
      <c r="G132" s="43">
        <f>F132+E132</f>
        <v>39242</v>
      </c>
      <c r="R132">
        <v>6</v>
      </c>
      <c r="S132" s="79">
        <f t="shared" si="4"/>
        <v>48</v>
      </c>
    </row>
    <row r="133" spans="2:32" ht="12.75">
      <c r="B133" s="46" t="s">
        <v>88</v>
      </c>
      <c r="C133" s="49"/>
      <c r="D133" s="49"/>
      <c r="E133" s="49"/>
      <c r="F133" s="50"/>
      <c r="G133" s="72"/>
      <c r="H133" s="49"/>
      <c r="I133" s="51"/>
      <c r="J133" s="49"/>
      <c r="K133" s="49"/>
      <c r="L133" s="49"/>
      <c r="M133" s="49"/>
      <c r="N133" s="49"/>
      <c r="O133" s="49"/>
      <c r="P133" s="49"/>
      <c r="Q133" s="49"/>
      <c r="R133" s="49"/>
      <c r="S133" s="79">
        <f t="shared" si="4"/>
        <v>0</v>
      </c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19" ht="12.75">
      <c r="A134" s="61"/>
      <c r="B134" s="61"/>
      <c r="C134" s="41" t="s">
        <v>91</v>
      </c>
      <c r="D134" s="41">
        <v>7</v>
      </c>
      <c r="E134" s="42">
        <v>7</v>
      </c>
      <c r="F134" s="43">
        <v>39154</v>
      </c>
      <c r="G134" s="43">
        <f>F134+E134</f>
        <v>39161</v>
      </c>
      <c r="R134">
        <v>88</v>
      </c>
      <c r="S134" s="79">
        <f aca="true" t="shared" si="9" ref="S134:S209">2*8*E134-(2*8*INT(E134/7))</f>
        <v>96</v>
      </c>
    </row>
    <row r="135" spans="1:19" ht="12.75">
      <c r="A135" s="61"/>
      <c r="B135" s="61"/>
      <c r="C135" s="41" t="s">
        <v>199</v>
      </c>
      <c r="D135" s="41">
        <v>2</v>
      </c>
      <c r="E135" s="42">
        <v>4</v>
      </c>
      <c r="F135" s="43">
        <f>G134</f>
        <v>39161</v>
      </c>
      <c r="G135" s="43">
        <f>F135+E135</f>
        <v>39165</v>
      </c>
      <c r="R135">
        <v>32</v>
      </c>
      <c r="S135" s="79">
        <f>2*8*E135-(2*8*INT(E135/7))</f>
        <v>64</v>
      </c>
    </row>
    <row r="136" spans="1:19" ht="12.75">
      <c r="A136" s="61"/>
      <c r="B136" s="61"/>
      <c r="C136" s="41" t="s">
        <v>191</v>
      </c>
      <c r="D136" s="41">
        <v>2</v>
      </c>
      <c r="E136" s="42">
        <v>2</v>
      </c>
      <c r="F136" s="43">
        <v>39057</v>
      </c>
      <c r="G136" s="43">
        <f>F136+E136</f>
        <v>39059</v>
      </c>
      <c r="R136">
        <v>32</v>
      </c>
      <c r="S136" s="79">
        <f>2*8*E136-(2*8*INT(E136/7))</f>
        <v>32</v>
      </c>
    </row>
    <row r="137" spans="1:19" ht="12.75">
      <c r="A137" s="61"/>
      <c r="B137" s="61"/>
      <c r="C137" s="41" t="s">
        <v>197</v>
      </c>
      <c r="D137" s="41">
        <v>2</v>
      </c>
      <c r="E137" s="42">
        <v>10</v>
      </c>
      <c r="F137" s="43">
        <v>39057</v>
      </c>
      <c r="G137" s="43">
        <f>F137+E137</f>
        <v>39067</v>
      </c>
      <c r="R137">
        <v>32</v>
      </c>
      <c r="S137" s="79">
        <f>2*8*E137-(2*8*INT(E137/7))</f>
        <v>144</v>
      </c>
    </row>
    <row r="138" spans="1:19" ht="12.75">
      <c r="A138" s="61"/>
      <c r="B138" s="61"/>
      <c r="C138" s="41" t="s">
        <v>187</v>
      </c>
      <c r="D138" s="41">
        <v>2</v>
      </c>
      <c r="E138" s="42">
        <v>2</v>
      </c>
      <c r="F138" s="43">
        <v>39125</v>
      </c>
      <c r="G138" s="43">
        <f>F138+E138</f>
        <v>39127</v>
      </c>
      <c r="R138">
        <v>32</v>
      </c>
      <c r="S138" s="79">
        <f>2*8*E138-(2*8*INT(E138/7))</f>
        <v>32</v>
      </c>
    </row>
    <row r="139" spans="1:19" ht="12.75">
      <c r="A139" s="61"/>
      <c r="B139" s="61"/>
      <c r="C139" s="41" t="s">
        <v>189</v>
      </c>
      <c r="D139" s="41">
        <v>2</v>
      </c>
      <c r="E139" s="42">
        <v>10</v>
      </c>
      <c r="F139" s="43">
        <v>39057</v>
      </c>
      <c r="G139" s="43">
        <f>F139+E139</f>
        <v>39067</v>
      </c>
      <c r="R139">
        <v>32</v>
      </c>
      <c r="S139" s="79">
        <f>2*8*E139-(2*8*INT(E139/7))</f>
        <v>144</v>
      </c>
    </row>
    <row r="140" spans="1:19" ht="12.75">
      <c r="A140" s="61"/>
      <c r="B140" s="61"/>
      <c r="C140" s="41" t="s">
        <v>188</v>
      </c>
      <c r="D140" s="41">
        <v>2</v>
      </c>
      <c r="E140" s="42">
        <v>10</v>
      </c>
      <c r="F140" s="43">
        <v>39057</v>
      </c>
      <c r="G140" s="43">
        <f>F140+E140</f>
        <v>39067</v>
      </c>
      <c r="R140">
        <v>32</v>
      </c>
      <c r="S140" s="79">
        <f>2*8*E140-(2*8*INT(E140/7))</f>
        <v>144</v>
      </c>
    </row>
    <row r="141" spans="1:19" ht="12.75">
      <c r="A141" s="61"/>
      <c r="B141" s="61"/>
      <c r="C141" s="41" t="s">
        <v>190</v>
      </c>
      <c r="D141" s="41">
        <v>3</v>
      </c>
      <c r="E141" s="42">
        <v>3</v>
      </c>
      <c r="F141" s="43">
        <v>39164</v>
      </c>
      <c r="G141" s="43">
        <f>F141+E141</f>
        <v>39167</v>
      </c>
      <c r="R141">
        <v>16</v>
      </c>
      <c r="S141" s="79">
        <f t="shared" si="9"/>
        <v>48</v>
      </c>
    </row>
    <row r="142" spans="1:19" ht="12.75">
      <c r="A142" s="61"/>
      <c r="B142" s="61"/>
      <c r="C142" s="41" t="s">
        <v>192</v>
      </c>
      <c r="D142" s="41">
        <v>2</v>
      </c>
      <c r="E142" s="42">
        <v>2</v>
      </c>
      <c r="F142" s="43">
        <v>39057</v>
      </c>
      <c r="G142" s="43">
        <f>F142+E142</f>
        <v>39059</v>
      </c>
      <c r="R142">
        <v>32</v>
      </c>
      <c r="S142" s="79">
        <f>2*8*E142-(2*8*INT(E142/7))</f>
        <v>32</v>
      </c>
    </row>
    <row r="143" spans="1:19" ht="12.75">
      <c r="A143" s="61"/>
      <c r="B143" s="61"/>
      <c r="C143" s="41" t="s">
        <v>193</v>
      </c>
      <c r="D143" s="41">
        <v>3</v>
      </c>
      <c r="E143" s="42">
        <v>3</v>
      </c>
      <c r="F143" s="43">
        <v>39164</v>
      </c>
      <c r="G143" s="43">
        <f>F143+E143</f>
        <v>39167</v>
      </c>
      <c r="R143">
        <v>16</v>
      </c>
      <c r="S143" s="79">
        <f>2*8*E143-(2*8*INT(E143/7))</f>
        <v>48</v>
      </c>
    </row>
    <row r="144" spans="1:19" ht="12.75">
      <c r="A144" s="61"/>
      <c r="B144" s="61"/>
      <c r="C144" s="41" t="s">
        <v>198</v>
      </c>
      <c r="D144" s="41">
        <v>2</v>
      </c>
      <c r="E144" s="42">
        <v>4</v>
      </c>
      <c r="F144" s="43">
        <v>39057</v>
      </c>
      <c r="G144" s="43">
        <f>F144+E144</f>
        <v>39061</v>
      </c>
      <c r="R144">
        <v>32</v>
      </c>
      <c r="S144" s="79">
        <f>2*8*E144-(2*8*INT(E144/7))</f>
        <v>64</v>
      </c>
    </row>
    <row r="145" spans="1:19" ht="12.75">
      <c r="A145" s="61"/>
      <c r="B145" s="61"/>
      <c r="C145" s="41" t="s">
        <v>195</v>
      </c>
      <c r="D145" s="41">
        <v>2</v>
      </c>
      <c r="E145" s="42">
        <v>4</v>
      </c>
      <c r="F145" s="43">
        <v>39057</v>
      </c>
      <c r="G145" s="43">
        <f>F145+E145</f>
        <v>39061</v>
      </c>
      <c r="R145">
        <v>32</v>
      </c>
      <c r="S145" s="79">
        <f>2*8*E145-(2*8*INT(E145/7))</f>
        <v>64</v>
      </c>
    </row>
    <row r="146" spans="1:19" ht="12.75">
      <c r="A146" s="61"/>
      <c r="B146" s="61"/>
      <c r="C146" s="41" t="s">
        <v>196</v>
      </c>
      <c r="D146" s="41">
        <v>2</v>
      </c>
      <c r="E146" s="42">
        <v>3</v>
      </c>
      <c r="F146" s="43">
        <v>39057</v>
      </c>
      <c r="G146" s="43">
        <f>F146+E146</f>
        <v>39060</v>
      </c>
      <c r="R146">
        <v>32</v>
      </c>
      <c r="S146" s="79">
        <f>2*8*E146-(2*8*INT(E146/7))</f>
        <v>48</v>
      </c>
    </row>
    <row r="147" spans="1:19" ht="12.75">
      <c r="A147" s="61"/>
      <c r="B147" s="61"/>
      <c r="C147" s="41" t="s">
        <v>194</v>
      </c>
      <c r="D147" s="41">
        <v>3</v>
      </c>
      <c r="E147" s="42">
        <v>3</v>
      </c>
      <c r="F147" s="43">
        <v>39164</v>
      </c>
      <c r="G147" s="43">
        <f>F147+E147</f>
        <v>39167</v>
      </c>
      <c r="R147">
        <v>16</v>
      </c>
      <c r="S147" s="79">
        <f>2*8*E147-(2*8*INT(E147/7))</f>
        <v>48</v>
      </c>
    </row>
    <row r="148" spans="1:19" ht="12.75">
      <c r="A148" s="61"/>
      <c r="B148" s="61"/>
      <c r="C148" s="41" t="s">
        <v>192</v>
      </c>
      <c r="D148" s="41">
        <v>2</v>
      </c>
      <c r="E148" s="42">
        <v>2</v>
      </c>
      <c r="F148" s="43">
        <v>39057</v>
      </c>
      <c r="G148" s="43">
        <f>F148+E148</f>
        <v>39059</v>
      </c>
      <c r="R148">
        <v>32</v>
      </c>
      <c r="S148" s="79">
        <f>2*8*E148-(2*8*INT(E148/7))</f>
        <v>32</v>
      </c>
    </row>
    <row r="149" spans="1:19" ht="12.75">
      <c r="A149" s="61"/>
      <c r="B149" s="61"/>
      <c r="C149" s="41" t="s">
        <v>193</v>
      </c>
      <c r="D149" s="41">
        <v>3</v>
      </c>
      <c r="E149" s="42">
        <v>3</v>
      </c>
      <c r="F149" s="43">
        <v>39164</v>
      </c>
      <c r="G149" s="43">
        <f>F149+E149</f>
        <v>39167</v>
      </c>
      <c r="R149">
        <v>16</v>
      </c>
      <c r="S149" s="79">
        <f>2*8*E149-(2*8*INT(E149/7))</f>
        <v>48</v>
      </c>
    </row>
    <row r="150" spans="1:19" ht="12.75">
      <c r="A150" s="61"/>
      <c r="B150" s="61"/>
      <c r="C150" s="41" t="s">
        <v>89</v>
      </c>
      <c r="D150" s="41">
        <v>4</v>
      </c>
      <c r="E150" s="42">
        <v>65</v>
      </c>
      <c r="F150" s="43">
        <v>39052</v>
      </c>
      <c r="G150" s="43">
        <f>F150+E150</f>
        <v>39117</v>
      </c>
      <c r="R150">
        <v>32</v>
      </c>
      <c r="S150" s="79">
        <f>2*8*E150-(2*8*INT(E150/7))</f>
        <v>896</v>
      </c>
    </row>
    <row r="151" spans="1:19" ht="12.75">
      <c r="A151" s="61"/>
      <c r="B151" s="61"/>
      <c r="C151" s="41" t="s">
        <v>184</v>
      </c>
      <c r="D151" s="41">
        <v>1</v>
      </c>
      <c r="E151" s="42">
        <v>65</v>
      </c>
      <c r="F151" s="43">
        <v>39176</v>
      </c>
      <c r="G151" s="43">
        <f>F151+E151</f>
        <v>39241</v>
      </c>
      <c r="R151">
        <v>16</v>
      </c>
      <c r="S151" s="79">
        <f t="shared" si="9"/>
        <v>896</v>
      </c>
    </row>
    <row r="152" spans="1:19" ht="12.75">
      <c r="A152" s="61"/>
      <c r="B152" s="61"/>
      <c r="C152" s="41" t="s">
        <v>185</v>
      </c>
      <c r="D152" s="41">
        <v>3</v>
      </c>
      <c r="E152" s="42">
        <v>65</v>
      </c>
      <c r="F152" s="43">
        <v>39178</v>
      </c>
      <c r="G152" s="43">
        <f>F152+E152</f>
        <v>39243</v>
      </c>
      <c r="R152">
        <v>16</v>
      </c>
      <c r="S152" s="79">
        <f t="shared" si="9"/>
        <v>896</v>
      </c>
    </row>
    <row r="153" spans="1:19" ht="12.75">
      <c r="A153" s="61"/>
      <c r="B153" s="61"/>
      <c r="C153" s="41" t="s">
        <v>200</v>
      </c>
      <c r="D153" s="41">
        <v>36</v>
      </c>
      <c r="E153" s="42">
        <v>5</v>
      </c>
      <c r="F153" s="43">
        <v>39288</v>
      </c>
      <c r="G153" s="43">
        <f>F153+E153</f>
        <v>39293</v>
      </c>
      <c r="R153">
        <v>360</v>
      </c>
      <c r="S153" s="79">
        <f t="shared" si="9"/>
        <v>80</v>
      </c>
    </row>
    <row r="154" spans="1:19" ht="12.75">
      <c r="A154" s="61"/>
      <c r="B154" s="61"/>
      <c r="C154" s="41" t="s">
        <v>186</v>
      </c>
      <c r="D154" s="41">
        <v>49</v>
      </c>
      <c r="E154" s="42">
        <v>65</v>
      </c>
      <c r="F154" s="43">
        <v>39195</v>
      </c>
      <c r="G154" s="43">
        <f>F154+E154</f>
        <v>39260</v>
      </c>
      <c r="R154">
        <v>720</v>
      </c>
      <c r="S154" s="79">
        <f>2*8*E154-(2*8*INT(E154/7))</f>
        <v>896</v>
      </c>
    </row>
    <row r="155" spans="1:19" ht="12.75">
      <c r="A155" s="61"/>
      <c r="B155" s="68"/>
      <c r="C155" s="41" t="s">
        <v>92</v>
      </c>
      <c r="D155" s="41">
        <v>42</v>
      </c>
      <c r="E155" s="42">
        <v>65</v>
      </c>
      <c r="F155" s="43">
        <v>39245</v>
      </c>
      <c r="G155" s="43">
        <f>F155+E155</f>
        <v>39310</v>
      </c>
      <c r="R155">
        <v>480</v>
      </c>
      <c r="S155" s="79">
        <f>2*8*E155-(2*8*INT(E155/7))</f>
        <v>896</v>
      </c>
    </row>
    <row r="156" spans="1:19" ht="12.75">
      <c r="A156" s="61"/>
      <c r="C156" s="41" t="s">
        <v>93</v>
      </c>
      <c r="D156" s="41"/>
      <c r="E156" s="42">
        <v>65</v>
      </c>
      <c r="F156" s="43"/>
      <c r="G156" s="43"/>
      <c r="S156" s="79">
        <f>2*8*E156-(2*8*INT(E156/7))</f>
        <v>896</v>
      </c>
    </row>
    <row r="157" spans="1:19" ht="12.75">
      <c r="A157" s="61"/>
      <c r="B157" s="61"/>
      <c r="C157" s="41" t="s">
        <v>94</v>
      </c>
      <c r="D157" s="41">
        <v>1</v>
      </c>
      <c r="E157" s="42">
        <v>5</v>
      </c>
      <c r="F157" s="43">
        <v>39203</v>
      </c>
      <c r="G157" s="43">
        <f>F157+E157</f>
        <v>39208</v>
      </c>
      <c r="R157">
        <v>16</v>
      </c>
      <c r="S157" s="79">
        <f>2*8*E157-(2*8*INT(E157/7))</f>
        <v>80</v>
      </c>
    </row>
    <row r="158" spans="1:19" ht="12.75">
      <c r="A158" s="61"/>
      <c r="B158" s="46" t="s">
        <v>95</v>
      </c>
      <c r="C158" s="41"/>
      <c r="D158" s="41">
        <v>35</v>
      </c>
      <c r="E158" s="42">
        <v>35</v>
      </c>
      <c r="F158" s="43">
        <v>39325</v>
      </c>
      <c r="G158" s="43">
        <f>F158+E158</f>
        <v>39360</v>
      </c>
      <c r="R158">
        <v>360</v>
      </c>
      <c r="S158" s="79">
        <f t="shared" si="9"/>
        <v>480</v>
      </c>
    </row>
    <row r="159" spans="1:19" ht="12.75">
      <c r="A159" s="61"/>
      <c r="C159" s="41" t="s">
        <v>96</v>
      </c>
      <c r="D159" s="41"/>
      <c r="E159" s="42">
        <v>70</v>
      </c>
      <c r="F159" s="43"/>
      <c r="G159" s="43"/>
      <c r="S159" s="79">
        <f t="shared" si="9"/>
        <v>960</v>
      </c>
    </row>
    <row r="160" spans="1:19" ht="12.75">
      <c r="A160" s="61"/>
      <c r="B160" s="61"/>
      <c r="C160" s="41" t="s">
        <v>90</v>
      </c>
      <c r="D160" s="41">
        <v>36</v>
      </c>
      <c r="E160" s="42">
        <v>65</v>
      </c>
      <c r="F160" s="43">
        <v>39386</v>
      </c>
      <c r="G160" s="43">
        <f>F160+E160</f>
        <v>39451</v>
      </c>
      <c r="R160">
        <v>360</v>
      </c>
      <c r="S160" s="79">
        <f t="shared" si="9"/>
        <v>896</v>
      </c>
    </row>
    <row r="161" spans="1:19" ht="12.75">
      <c r="A161" s="61"/>
      <c r="B161" s="68"/>
      <c r="C161" s="41" t="s">
        <v>97</v>
      </c>
      <c r="D161" s="41">
        <v>43</v>
      </c>
      <c r="E161" s="42">
        <v>70</v>
      </c>
      <c r="F161" s="43">
        <v>39434</v>
      </c>
      <c r="G161" s="43">
        <f>F161+E161</f>
        <v>39504</v>
      </c>
      <c r="R161">
        <v>360</v>
      </c>
      <c r="S161" s="79">
        <f t="shared" si="9"/>
        <v>960</v>
      </c>
    </row>
    <row r="162" spans="1:19" ht="12.75">
      <c r="A162" s="61"/>
      <c r="B162" s="46" t="s">
        <v>98</v>
      </c>
      <c r="C162" s="41"/>
      <c r="D162" s="41"/>
      <c r="E162" s="42"/>
      <c r="F162" s="43"/>
      <c r="G162" s="43"/>
      <c r="S162" s="79">
        <f t="shared" si="9"/>
        <v>0</v>
      </c>
    </row>
    <row r="163" spans="1:19" ht="12.75">
      <c r="A163" s="61"/>
      <c r="B163" s="61"/>
      <c r="C163" s="41" t="s">
        <v>99</v>
      </c>
      <c r="D163" s="41">
        <v>27</v>
      </c>
      <c r="E163" s="42">
        <v>27</v>
      </c>
      <c r="F163" s="43">
        <v>39288</v>
      </c>
      <c r="G163" s="43">
        <f aca="true" t="shared" si="10" ref="G163:G180">F163+E163</f>
        <v>39315</v>
      </c>
      <c r="R163">
        <v>360</v>
      </c>
      <c r="S163" s="79">
        <f t="shared" si="9"/>
        <v>384</v>
      </c>
    </row>
    <row r="164" spans="1:19" ht="12.75">
      <c r="A164" s="61"/>
      <c r="B164" s="61"/>
      <c r="C164" s="41" t="s">
        <v>100</v>
      </c>
      <c r="D164" s="41"/>
      <c r="E164" s="42"/>
      <c r="F164" s="41" t="s">
        <v>43</v>
      </c>
      <c r="G164" s="43"/>
      <c r="S164" s="79">
        <f t="shared" si="9"/>
        <v>0</v>
      </c>
    </row>
    <row r="165" spans="1:19" ht="12.75">
      <c r="A165" s="61"/>
      <c r="B165" s="46" t="s">
        <v>101</v>
      </c>
      <c r="C165" s="41"/>
      <c r="D165" s="41">
        <v>27</v>
      </c>
      <c r="E165" s="42">
        <v>27</v>
      </c>
      <c r="F165" s="43">
        <v>39275</v>
      </c>
      <c r="G165" s="43">
        <f t="shared" si="10"/>
        <v>39302</v>
      </c>
      <c r="R165">
        <v>384</v>
      </c>
      <c r="S165" s="79">
        <f t="shared" si="9"/>
        <v>384</v>
      </c>
    </row>
    <row r="166" spans="1:19" ht="12.75">
      <c r="A166" s="61"/>
      <c r="B166" s="61"/>
      <c r="C166" s="41" t="s">
        <v>102</v>
      </c>
      <c r="D166" s="41">
        <v>5</v>
      </c>
      <c r="E166" s="42">
        <v>5</v>
      </c>
      <c r="F166" s="43">
        <v>39303</v>
      </c>
      <c r="G166" s="43">
        <f t="shared" si="10"/>
        <v>39308</v>
      </c>
      <c r="R166">
        <v>48</v>
      </c>
      <c r="S166" s="79">
        <f t="shared" si="9"/>
        <v>80</v>
      </c>
    </row>
    <row r="167" spans="1:19" ht="12.75">
      <c r="A167" s="61"/>
      <c r="B167" s="61"/>
      <c r="C167" s="41" t="s">
        <v>103</v>
      </c>
      <c r="D167" s="41">
        <v>2</v>
      </c>
      <c r="E167" s="42">
        <v>2</v>
      </c>
      <c r="F167" s="43">
        <v>39309</v>
      </c>
      <c r="G167" s="43">
        <f t="shared" si="10"/>
        <v>39311</v>
      </c>
      <c r="R167">
        <v>32</v>
      </c>
      <c r="S167" s="79">
        <f t="shared" si="9"/>
        <v>32</v>
      </c>
    </row>
    <row r="168" spans="1:19" ht="12.75">
      <c r="A168" s="61"/>
      <c r="B168" s="61"/>
      <c r="C168" s="41" t="s">
        <v>104</v>
      </c>
      <c r="D168" s="41">
        <v>2</v>
      </c>
      <c r="E168" s="42">
        <v>2</v>
      </c>
      <c r="F168" s="43">
        <v>39316</v>
      </c>
      <c r="G168" s="43">
        <f t="shared" si="10"/>
        <v>39318</v>
      </c>
      <c r="R168">
        <v>48</v>
      </c>
      <c r="S168" s="79">
        <f t="shared" si="9"/>
        <v>32</v>
      </c>
    </row>
    <row r="169" spans="1:19" ht="12.75">
      <c r="A169" s="61"/>
      <c r="B169" s="61"/>
      <c r="C169" s="41" t="s">
        <v>105</v>
      </c>
      <c r="D169" s="41">
        <v>3</v>
      </c>
      <c r="E169" s="42">
        <v>3</v>
      </c>
      <c r="F169" s="43">
        <v>39321</v>
      </c>
      <c r="G169" s="43">
        <f t="shared" si="10"/>
        <v>39324</v>
      </c>
      <c r="R169">
        <v>72</v>
      </c>
      <c r="S169" s="79">
        <f t="shared" si="9"/>
        <v>48</v>
      </c>
    </row>
    <row r="170" spans="1:19" ht="12.75">
      <c r="A170" s="61"/>
      <c r="B170" s="61"/>
      <c r="C170" s="41" t="s">
        <v>106</v>
      </c>
      <c r="D170" s="41">
        <v>5</v>
      </c>
      <c r="E170" s="42">
        <v>5</v>
      </c>
      <c r="F170" s="43">
        <v>39325</v>
      </c>
      <c r="G170" s="43">
        <f t="shared" si="10"/>
        <v>39330</v>
      </c>
      <c r="R170">
        <v>48</v>
      </c>
      <c r="S170" s="79">
        <f t="shared" si="9"/>
        <v>80</v>
      </c>
    </row>
    <row r="171" spans="1:19" ht="12.75">
      <c r="A171" s="61"/>
      <c r="B171" s="61"/>
      <c r="C171" s="41" t="s">
        <v>107</v>
      </c>
      <c r="D171" s="41">
        <v>0</v>
      </c>
      <c r="E171" s="42">
        <v>0</v>
      </c>
      <c r="F171" s="43">
        <v>39331</v>
      </c>
      <c r="G171" s="43">
        <f t="shared" si="10"/>
        <v>39331</v>
      </c>
      <c r="R171">
        <v>24</v>
      </c>
      <c r="S171" s="79">
        <f t="shared" si="9"/>
        <v>0</v>
      </c>
    </row>
    <row r="172" spans="1:19" ht="12.75">
      <c r="A172" s="61"/>
      <c r="B172" s="61"/>
      <c r="C172" s="41" t="s">
        <v>108</v>
      </c>
      <c r="D172" s="41">
        <v>3</v>
      </c>
      <c r="E172" s="42">
        <v>3</v>
      </c>
      <c r="F172" s="43">
        <v>39332</v>
      </c>
      <c r="G172" s="43">
        <f t="shared" si="10"/>
        <v>39335</v>
      </c>
      <c r="R172">
        <v>48</v>
      </c>
      <c r="S172" s="79">
        <f t="shared" si="9"/>
        <v>48</v>
      </c>
    </row>
    <row r="173" spans="1:19" ht="12.75">
      <c r="A173" s="61"/>
      <c r="B173" s="61"/>
      <c r="C173" s="41" t="s">
        <v>109</v>
      </c>
      <c r="D173" s="41">
        <v>1</v>
      </c>
      <c r="E173" s="42">
        <v>1</v>
      </c>
      <c r="F173" s="43">
        <v>39336</v>
      </c>
      <c r="G173" s="43">
        <f t="shared" si="10"/>
        <v>39337</v>
      </c>
      <c r="R173">
        <v>48</v>
      </c>
      <c r="S173" s="79">
        <f t="shared" si="9"/>
        <v>16</v>
      </c>
    </row>
    <row r="174" spans="1:19" ht="12.75">
      <c r="A174" s="61"/>
      <c r="B174" s="61"/>
      <c r="C174" s="41" t="s">
        <v>110</v>
      </c>
      <c r="D174" s="41">
        <v>20</v>
      </c>
      <c r="E174" s="42">
        <v>20</v>
      </c>
      <c r="F174" s="43">
        <v>39352</v>
      </c>
      <c r="G174" s="43">
        <f t="shared" si="10"/>
        <v>39372</v>
      </c>
      <c r="R174">
        <v>240</v>
      </c>
      <c r="S174" s="79">
        <f t="shared" si="9"/>
        <v>288</v>
      </c>
    </row>
    <row r="175" spans="1:19" ht="12.75">
      <c r="A175" s="61"/>
      <c r="B175" s="61"/>
      <c r="C175" s="41" t="s">
        <v>111</v>
      </c>
      <c r="D175" s="41">
        <v>13</v>
      </c>
      <c r="E175" s="42">
        <v>13</v>
      </c>
      <c r="F175" s="43">
        <v>39338</v>
      </c>
      <c r="G175" s="43">
        <f t="shared" si="10"/>
        <v>39351</v>
      </c>
      <c r="R175">
        <v>120</v>
      </c>
      <c r="S175" s="79">
        <f t="shared" si="9"/>
        <v>192</v>
      </c>
    </row>
    <row r="176" spans="1:19" ht="12.75">
      <c r="A176" s="61"/>
      <c r="B176" s="61"/>
      <c r="C176" s="41" t="s">
        <v>112</v>
      </c>
      <c r="D176" s="41">
        <v>6</v>
      </c>
      <c r="E176" s="42">
        <v>6</v>
      </c>
      <c r="F176" s="43">
        <v>39373</v>
      </c>
      <c r="G176" s="43">
        <f t="shared" si="10"/>
        <v>39379</v>
      </c>
      <c r="R176">
        <v>72</v>
      </c>
      <c r="S176" s="79">
        <f t="shared" si="9"/>
        <v>96</v>
      </c>
    </row>
    <row r="177" spans="1:19" ht="12.75">
      <c r="A177" s="61"/>
      <c r="B177" s="61"/>
      <c r="C177" s="41" t="s">
        <v>113</v>
      </c>
      <c r="D177" s="41">
        <v>6</v>
      </c>
      <c r="E177" s="42">
        <v>6</v>
      </c>
      <c r="F177" s="43">
        <v>39380</v>
      </c>
      <c r="G177" s="43">
        <f t="shared" si="10"/>
        <v>39386</v>
      </c>
      <c r="R177">
        <v>48</v>
      </c>
      <c r="S177" s="79">
        <f t="shared" si="9"/>
        <v>96</v>
      </c>
    </row>
    <row r="178" spans="1:19" ht="12.75">
      <c r="A178" s="61"/>
      <c r="B178" s="61"/>
      <c r="C178" s="41" t="s">
        <v>114</v>
      </c>
      <c r="D178" s="41">
        <v>6</v>
      </c>
      <c r="E178" s="42">
        <v>6</v>
      </c>
      <c r="F178" s="43">
        <v>39387</v>
      </c>
      <c r="G178" s="43">
        <f t="shared" si="10"/>
        <v>39393</v>
      </c>
      <c r="R178">
        <v>72</v>
      </c>
      <c r="S178" s="79">
        <f t="shared" si="9"/>
        <v>96</v>
      </c>
    </row>
    <row r="179" spans="1:19" ht="12.75">
      <c r="A179" s="61"/>
      <c r="B179" s="61"/>
      <c r="C179" s="41" t="s">
        <v>115</v>
      </c>
      <c r="D179" s="41">
        <v>1</v>
      </c>
      <c r="E179" s="42">
        <v>1</v>
      </c>
      <c r="F179" s="43">
        <v>39394</v>
      </c>
      <c r="G179" s="43">
        <f t="shared" si="10"/>
        <v>39395</v>
      </c>
      <c r="R179">
        <v>48</v>
      </c>
      <c r="S179" s="79">
        <f t="shared" si="9"/>
        <v>16</v>
      </c>
    </row>
    <row r="180" spans="1:19" ht="12.75">
      <c r="A180" s="61"/>
      <c r="B180" s="68"/>
      <c r="C180" s="41" t="s">
        <v>116</v>
      </c>
      <c r="D180" s="41">
        <v>1</v>
      </c>
      <c r="E180" s="42">
        <v>1</v>
      </c>
      <c r="F180" s="43">
        <v>39398</v>
      </c>
      <c r="G180" s="43">
        <f t="shared" si="10"/>
        <v>39399</v>
      </c>
      <c r="R180">
        <v>80</v>
      </c>
      <c r="S180" s="79">
        <f t="shared" si="9"/>
        <v>16</v>
      </c>
    </row>
    <row r="181" spans="1:19" ht="12.75">
      <c r="A181" s="61"/>
      <c r="B181" s="46" t="s">
        <v>120</v>
      </c>
      <c r="D181" s="41"/>
      <c r="E181" s="42"/>
      <c r="F181" s="43"/>
      <c r="G181" s="43"/>
      <c r="S181" s="79">
        <f t="shared" si="9"/>
        <v>0</v>
      </c>
    </row>
    <row r="182" spans="1:19" ht="12.75">
      <c r="A182" s="61"/>
      <c r="B182" s="61"/>
      <c r="C182" s="41" t="s">
        <v>117</v>
      </c>
      <c r="D182" s="41">
        <v>23</v>
      </c>
      <c r="E182" s="42">
        <v>23</v>
      </c>
      <c r="F182" s="43">
        <v>39363</v>
      </c>
      <c r="G182" s="43">
        <f aca="true" t="shared" si="11" ref="G182:G197">F182+E182</f>
        <v>39386</v>
      </c>
      <c r="R182">
        <v>360</v>
      </c>
      <c r="S182" s="79">
        <f t="shared" si="9"/>
        <v>320</v>
      </c>
    </row>
    <row r="183" spans="1:19" ht="12.75">
      <c r="A183" s="61"/>
      <c r="B183" s="61"/>
      <c r="C183" s="41" t="s">
        <v>118</v>
      </c>
      <c r="D183" s="41">
        <v>5</v>
      </c>
      <c r="E183" s="42">
        <v>5</v>
      </c>
      <c r="F183" s="43">
        <v>39400</v>
      </c>
      <c r="G183" s="43">
        <f t="shared" si="11"/>
        <v>39405</v>
      </c>
      <c r="R183">
        <v>48</v>
      </c>
      <c r="S183" s="79">
        <f t="shared" si="9"/>
        <v>80</v>
      </c>
    </row>
    <row r="184" spans="1:19" ht="12.75">
      <c r="A184" s="61"/>
      <c r="B184" s="61"/>
      <c r="C184" s="41" t="s">
        <v>119</v>
      </c>
      <c r="D184" s="41">
        <v>2</v>
      </c>
      <c r="E184" s="42">
        <v>2</v>
      </c>
      <c r="F184" s="43">
        <v>39406</v>
      </c>
      <c r="G184" s="43">
        <f t="shared" si="11"/>
        <v>39408</v>
      </c>
      <c r="R184">
        <v>32</v>
      </c>
      <c r="S184" s="79">
        <f t="shared" si="9"/>
        <v>32</v>
      </c>
    </row>
    <row r="185" spans="1:19" ht="12.75">
      <c r="A185" s="61"/>
      <c r="B185" s="61"/>
      <c r="C185" s="41" t="s">
        <v>121</v>
      </c>
      <c r="D185" s="41">
        <v>4</v>
      </c>
      <c r="E185" s="42">
        <v>4</v>
      </c>
      <c r="F185" s="43">
        <v>39409</v>
      </c>
      <c r="G185" s="43">
        <f t="shared" si="11"/>
        <v>39413</v>
      </c>
      <c r="R185">
        <v>48</v>
      </c>
      <c r="S185" s="79">
        <f t="shared" si="9"/>
        <v>64</v>
      </c>
    </row>
    <row r="186" spans="1:19" ht="12.75">
      <c r="A186" s="61"/>
      <c r="B186" s="61"/>
      <c r="C186" s="41" t="s">
        <v>122</v>
      </c>
      <c r="D186" s="41">
        <v>6</v>
      </c>
      <c r="E186" s="42">
        <v>6</v>
      </c>
      <c r="F186" s="43">
        <v>39414</v>
      </c>
      <c r="G186" s="43">
        <f t="shared" si="11"/>
        <v>39420</v>
      </c>
      <c r="R186">
        <v>72</v>
      </c>
      <c r="S186" s="79">
        <f t="shared" si="9"/>
        <v>96</v>
      </c>
    </row>
    <row r="187" spans="1:19" ht="12.75">
      <c r="A187" s="61"/>
      <c r="B187" s="61"/>
      <c r="C187" s="41" t="s">
        <v>106</v>
      </c>
      <c r="D187" s="41">
        <v>1</v>
      </c>
      <c r="E187" s="42">
        <v>1</v>
      </c>
      <c r="F187" s="43">
        <v>39421</v>
      </c>
      <c r="G187" s="43">
        <f t="shared" si="11"/>
        <v>39422</v>
      </c>
      <c r="R187">
        <v>48</v>
      </c>
      <c r="S187" s="79">
        <f t="shared" si="9"/>
        <v>16</v>
      </c>
    </row>
    <row r="188" spans="1:19" ht="12.75">
      <c r="A188" s="61"/>
      <c r="B188" s="61"/>
      <c r="C188" s="41" t="s">
        <v>107</v>
      </c>
      <c r="D188" s="41">
        <v>0</v>
      </c>
      <c r="E188" s="42">
        <v>0</v>
      </c>
      <c r="F188" s="43">
        <v>39423</v>
      </c>
      <c r="G188" s="43">
        <f t="shared" si="11"/>
        <v>39423</v>
      </c>
      <c r="R188">
        <v>24</v>
      </c>
      <c r="S188" s="79">
        <f t="shared" si="9"/>
        <v>0</v>
      </c>
    </row>
    <row r="189" spans="1:19" ht="12.75">
      <c r="A189" s="61"/>
      <c r="B189" s="61"/>
      <c r="C189" s="41" t="s">
        <v>108</v>
      </c>
      <c r="D189" s="41">
        <v>1</v>
      </c>
      <c r="E189" s="42">
        <v>1</v>
      </c>
      <c r="F189" s="43">
        <v>39426</v>
      </c>
      <c r="G189" s="43">
        <f t="shared" si="11"/>
        <v>39427</v>
      </c>
      <c r="R189">
        <v>48</v>
      </c>
      <c r="S189" s="79">
        <f t="shared" si="9"/>
        <v>16</v>
      </c>
    </row>
    <row r="190" spans="1:19" ht="12.75">
      <c r="A190" s="61"/>
      <c r="B190" s="61"/>
      <c r="C190" s="41" t="s">
        <v>123</v>
      </c>
      <c r="D190" s="41">
        <v>1</v>
      </c>
      <c r="E190" s="42">
        <v>1</v>
      </c>
      <c r="F190" s="43">
        <v>39428</v>
      </c>
      <c r="G190" s="43">
        <f t="shared" si="11"/>
        <v>39429</v>
      </c>
      <c r="R190">
        <v>48</v>
      </c>
      <c r="S190" s="79">
        <f t="shared" si="9"/>
        <v>16</v>
      </c>
    </row>
    <row r="191" spans="1:19" ht="12.75">
      <c r="A191" s="61"/>
      <c r="B191" s="61"/>
      <c r="C191" s="41" t="s">
        <v>110</v>
      </c>
      <c r="D191" s="41">
        <v>24</v>
      </c>
      <c r="E191" s="42">
        <v>24</v>
      </c>
      <c r="F191" s="43">
        <v>39437</v>
      </c>
      <c r="G191" s="43">
        <f t="shared" si="11"/>
        <v>39461</v>
      </c>
      <c r="R191">
        <v>240</v>
      </c>
      <c r="S191" s="79">
        <f t="shared" si="9"/>
        <v>336</v>
      </c>
    </row>
    <row r="192" spans="1:19" ht="12.75">
      <c r="A192" s="61"/>
      <c r="B192" s="61"/>
      <c r="C192" s="41" t="s">
        <v>111</v>
      </c>
      <c r="D192" s="41">
        <v>6</v>
      </c>
      <c r="E192" s="42">
        <v>6</v>
      </c>
      <c r="F192" s="43">
        <v>39430</v>
      </c>
      <c r="G192" s="43">
        <f t="shared" si="11"/>
        <v>39436</v>
      </c>
      <c r="R192">
        <v>120</v>
      </c>
      <c r="S192" s="79">
        <f t="shared" si="9"/>
        <v>96</v>
      </c>
    </row>
    <row r="193" spans="1:19" ht="12.75">
      <c r="A193" s="61"/>
      <c r="B193" s="61"/>
      <c r="C193" s="41" t="s">
        <v>112</v>
      </c>
      <c r="D193" s="41">
        <v>2</v>
      </c>
      <c r="E193" s="42">
        <v>2</v>
      </c>
      <c r="F193" s="43">
        <v>39462</v>
      </c>
      <c r="G193" s="43">
        <f t="shared" si="11"/>
        <v>39464</v>
      </c>
      <c r="R193">
        <v>72</v>
      </c>
      <c r="S193" s="79">
        <f t="shared" si="9"/>
        <v>32</v>
      </c>
    </row>
    <row r="194" spans="1:19" ht="12.75">
      <c r="A194" s="61"/>
      <c r="B194" s="61"/>
      <c r="C194" s="41" t="s">
        <v>113</v>
      </c>
      <c r="D194" s="41">
        <v>3</v>
      </c>
      <c r="E194" s="42">
        <v>3</v>
      </c>
      <c r="F194" s="43">
        <v>39465</v>
      </c>
      <c r="G194" s="43">
        <f t="shared" si="11"/>
        <v>39468</v>
      </c>
      <c r="R194">
        <v>48</v>
      </c>
      <c r="S194" s="79">
        <f t="shared" si="9"/>
        <v>48</v>
      </c>
    </row>
    <row r="195" spans="1:19" ht="12.75">
      <c r="A195" s="61"/>
      <c r="B195" s="61"/>
      <c r="C195" s="41" t="s">
        <v>114</v>
      </c>
      <c r="D195" s="41">
        <v>2</v>
      </c>
      <c r="E195" s="42">
        <v>2</v>
      </c>
      <c r="F195" s="43">
        <v>39469</v>
      </c>
      <c r="G195" s="43">
        <f t="shared" si="11"/>
        <v>39471</v>
      </c>
      <c r="R195">
        <v>72</v>
      </c>
      <c r="S195" s="79">
        <f t="shared" si="9"/>
        <v>32</v>
      </c>
    </row>
    <row r="196" spans="1:19" ht="12.75">
      <c r="A196" s="61"/>
      <c r="B196" s="61"/>
      <c r="C196" s="41" t="s">
        <v>115</v>
      </c>
      <c r="D196" s="41">
        <v>3</v>
      </c>
      <c r="E196" s="42">
        <v>3</v>
      </c>
      <c r="F196" s="43">
        <v>39472</v>
      </c>
      <c r="G196" s="43">
        <f t="shared" si="11"/>
        <v>39475</v>
      </c>
      <c r="R196">
        <v>48</v>
      </c>
      <c r="S196" s="79">
        <f t="shared" si="9"/>
        <v>48</v>
      </c>
    </row>
    <row r="197" spans="1:19" ht="12.75">
      <c r="A197" s="61"/>
      <c r="B197" s="68"/>
      <c r="C197" s="41" t="s">
        <v>116</v>
      </c>
      <c r="D197" s="41">
        <v>1</v>
      </c>
      <c r="E197" s="42">
        <v>1</v>
      </c>
      <c r="F197" s="43">
        <v>39476</v>
      </c>
      <c r="G197" s="43">
        <f t="shared" si="11"/>
        <v>39477</v>
      </c>
      <c r="R197">
        <v>80</v>
      </c>
      <c r="S197" s="79">
        <f t="shared" si="9"/>
        <v>16</v>
      </c>
    </row>
    <row r="198" spans="1:19" ht="12.75">
      <c r="A198" s="61"/>
      <c r="B198" s="46" t="s">
        <v>124</v>
      </c>
      <c r="D198" s="41"/>
      <c r="E198" s="42"/>
      <c r="F198" s="43"/>
      <c r="G198" s="43"/>
      <c r="S198" s="79">
        <f t="shared" si="9"/>
        <v>0</v>
      </c>
    </row>
    <row r="199" spans="1:19" ht="12.75">
      <c r="A199" s="61"/>
      <c r="B199" s="61"/>
      <c r="C199" s="41" t="s">
        <v>117</v>
      </c>
      <c r="D199" s="41">
        <v>21</v>
      </c>
      <c r="E199" s="42">
        <v>21</v>
      </c>
      <c r="F199" s="43">
        <v>39478</v>
      </c>
      <c r="G199" s="43">
        <f aca="true" t="shared" si="12" ref="G199:G214">F199+E199</f>
        <v>39499</v>
      </c>
      <c r="R199">
        <v>360</v>
      </c>
      <c r="S199" s="79">
        <f t="shared" si="9"/>
        <v>288</v>
      </c>
    </row>
    <row r="200" spans="1:19" ht="12.75">
      <c r="A200" s="61"/>
      <c r="B200" s="61"/>
      <c r="C200" s="41" t="s">
        <v>118</v>
      </c>
      <c r="D200" s="41">
        <v>5</v>
      </c>
      <c r="E200" s="42">
        <v>5</v>
      </c>
      <c r="F200" s="43">
        <v>39478</v>
      </c>
      <c r="G200" s="43">
        <f t="shared" si="12"/>
        <v>39483</v>
      </c>
      <c r="R200">
        <v>48</v>
      </c>
      <c r="S200" s="79">
        <f t="shared" si="9"/>
        <v>80</v>
      </c>
    </row>
    <row r="201" spans="1:19" ht="12.75">
      <c r="A201" s="61"/>
      <c r="B201" s="61"/>
      <c r="C201" s="41" t="s">
        <v>119</v>
      </c>
      <c r="D201" s="41">
        <v>2</v>
      </c>
      <c r="E201" s="42">
        <v>2</v>
      </c>
      <c r="F201" s="43">
        <v>39484</v>
      </c>
      <c r="G201" s="43">
        <f t="shared" si="12"/>
        <v>39486</v>
      </c>
      <c r="R201">
        <v>32</v>
      </c>
      <c r="S201" s="79">
        <f t="shared" si="9"/>
        <v>32</v>
      </c>
    </row>
    <row r="202" spans="1:19" ht="12.75">
      <c r="A202" s="61"/>
      <c r="B202" s="61"/>
      <c r="C202" s="41" t="s">
        <v>125</v>
      </c>
      <c r="D202" s="41">
        <v>3</v>
      </c>
      <c r="E202" s="42">
        <v>3</v>
      </c>
      <c r="F202" s="43">
        <v>39500</v>
      </c>
      <c r="G202" s="43">
        <f t="shared" si="12"/>
        <v>39503</v>
      </c>
      <c r="R202">
        <v>48</v>
      </c>
      <c r="S202" s="79">
        <f t="shared" si="9"/>
        <v>48</v>
      </c>
    </row>
    <row r="203" spans="1:19" ht="12.75">
      <c r="A203" s="61"/>
      <c r="B203" s="61"/>
      <c r="C203" s="41" t="s">
        <v>122</v>
      </c>
      <c r="D203" s="41">
        <v>2</v>
      </c>
      <c r="E203" s="42">
        <v>2</v>
      </c>
      <c r="F203" s="43">
        <v>39504</v>
      </c>
      <c r="G203" s="43">
        <f t="shared" si="12"/>
        <v>39506</v>
      </c>
      <c r="R203">
        <v>72</v>
      </c>
      <c r="S203" s="79">
        <f t="shared" si="9"/>
        <v>32</v>
      </c>
    </row>
    <row r="204" spans="1:19" ht="12.75">
      <c r="A204" s="61"/>
      <c r="B204" s="61"/>
      <c r="C204" s="41" t="s">
        <v>106</v>
      </c>
      <c r="D204" s="41">
        <v>3</v>
      </c>
      <c r="E204" s="42">
        <v>3</v>
      </c>
      <c r="F204" s="43">
        <v>39507</v>
      </c>
      <c r="G204" s="43">
        <f t="shared" si="12"/>
        <v>39510</v>
      </c>
      <c r="R204">
        <v>48</v>
      </c>
      <c r="S204" s="79">
        <f t="shared" si="9"/>
        <v>48</v>
      </c>
    </row>
    <row r="205" spans="1:19" ht="12.75">
      <c r="A205" s="61"/>
      <c r="B205" s="61"/>
      <c r="C205" s="41" t="s">
        <v>107</v>
      </c>
      <c r="D205" s="41">
        <v>0</v>
      </c>
      <c r="E205" s="42">
        <v>0</v>
      </c>
      <c r="F205" s="43">
        <v>39511</v>
      </c>
      <c r="G205" s="43">
        <f t="shared" si="12"/>
        <v>39511</v>
      </c>
      <c r="R205">
        <v>24</v>
      </c>
      <c r="S205" s="79">
        <f t="shared" si="9"/>
        <v>0</v>
      </c>
    </row>
    <row r="206" spans="1:19" ht="12.75">
      <c r="A206" s="61"/>
      <c r="B206" s="61"/>
      <c r="C206" s="41" t="s">
        <v>108</v>
      </c>
      <c r="D206" s="41">
        <v>1</v>
      </c>
      <c r="E206" s="42">
        <v>1</v>
      </c>
      <c r="F206" s="43">
        <v>39512</v>
      </c>
      <c r="G206" s="43">
        <f t="shared" si="12"/>
        <v>39513</v>
      </c>
      <c r="R206">
        <v>48</v>
      </c>
      <c r="S206" s="79">
        <f t="shared" si="9"/>
        <v>16</v>
      </c>
    </row>
    <row r="207" spans="1:19" ht="12.75">
      <c r="A207" s="61"/>
      <c r="B207" s="61"/>
      <c r="C207" s="41" t="s">
        <v>126</v>
      </c>
      <c r="D207" s="41">
        <v>3</v>
      </c>
      <c r="E207" s="42">
        <v>3</v>
      </c>
      <c r="F207" s="43">
        <v>39514</v>
      </c>
      <c r="G207" s="43">
        <f t="shared" si="12"/>
        <v>39517</v>
      </c>
      <c r="R207">
        <v>48</v>
      </c>
      <c r="S207" s="79">
        <f t="shared" si="9"/>
        <v>48</v>
      </c>
    </row>
    <row r="208" spans="1:19" ht="12.75">
      <c r="A208" s="61"/>
      <c r="B208" s="61"/>
      <c r="C208" s="41" t="s">
        <v>110</v>
      </c>
      <c r="D208" s="41">
        <v>13</v>
      </c>
      <c r="E208" s="42">
        <v>13</v>
      </c>
      <c r="F208" s="43">
        <v>39525</v>
      </c>
      <c r="G208" s="43">
        <f t="shared" si="12"/>
        <v>39538</v>
      </c>
      <c r="R208">
        <v>240</v>
      </c>
      <c r="S208" s="79">
        <f t="shared" si="9"/>
        <v>192</v>
      </c>
    </row>
    <row r="209" spans="1:19" ht="12.75">
      <c r="A209" s="61"/>
      <c r="B209" s="61"/>
      <c r="C209" s="41" t="s">
        <v>111</v>
      </c>
      <c r="D209" s="41">
        <v>6</v>
      </c>
      <c r="E209" s="42">
        <v>6</v>
      </c>
      <c r="F209" s="43">
        <v>39518</v>
      </c>
      <c r="G209" s="43">
        <f t="shared" si="12"/>
        <v>39524</v>
      </c>
      <c r="R209">
        <v>120</v>
      </c>
      <c r="S209" s="79">
        <f t="shared" si="9"/>
        <v>96</v>
      </c>
    </row>
    <row r="210" spans="1:19" ht="12.75">
      <c r="A210" s="61"/>
      <c r="B210" s="61"/>
      <c r="C210" s="41" t="s">
        <v>112</v>
      </c>
      <c r="D210" s="41">
        <v>2</v>
      </c>
      <c r="E210" s="42">
        <v>2</v>
      </c>
      <c r="F210" s="43">
        <v>39539</v>
      </c>
      <c r="G210" s="43">
        <f t="shared" si="12"/>
        <v>39541</v>
      </c>
      <c r="R210">
        <v>72</v>
      </c>
      <c r="S210" s="79">
        <f aca="true" t="shared" si="13" ref="S210:S273">2*8*E210-(2*8*INT(E210/7))</f>
        <v>32</v>
      </c>
    </row>
    <row r="211" spans="1:19" ht="12.75">
      <c r="A211" s="61"/>
      <c r="B211" s="61"/>
      <c r="C211" s="41" t="s">
        <v>113</v>
      </c>
      <c r="D211" s="41">
        <v>3</v>
      </c>
      <c r="E211" s="42">
        <v>3</v>
      </c>
      <c r="F211" s="43">
        <v>39542</v>
      </c>
      <c r="G211" s="43">
        <f t="shared" si="12"/>
        <v>39545</v>
      </c>
      <c r="R211">
        <v>48</v>
      </c>
      <c r="S211" s="79">
        <f t="shared" si="13"/>
        <v>48</v>
      </c>
    </row>
    <row r="212" spans="1:19" ht="12.75">
      <c r="A212" s="61"/>
      <c r="B212" s="61"/>
      <c r="C212" s="41" t="s">
        <v>114</v>
      </c>
      <c r="D212" s="41">
        <v>2</v>
      </c>
      <c r="E212" s="42">
        <v>2</v>
      </c>
      <c r="F212" s="43">
        <v>39546</v>
      </c>
      <c r="G212" s="43">
        <f t="shared" si="12"/>
        <v>39548</v>
      </c>
      <c r="R212">
        <v>72</v>
      </c>
      <c r="S212" s="79">
        <f t="shared" si="13"/>
        <v>32</v>
      </c>
    </row>
    <row r="213" spans="1:19" ht="12.75">
      <c r="A213" s="61"/>
      <c r="B213" s="61"/>
      <c r="C213" s="41" t="s">
        <v>115</v>
      </c>
      <c r="D213" s="41">
        <v>3</v>
      </c>
      <c r="E213" s="42">
        <v>3</v>
      </c>
      <c r="F213" s="43">
        <v>39549</v>
      </c>
      <c r="G213" s="43">
        <f t="shared" si="12"/>
        <v>39552</v>
      </c>
      <c r="R213">
        <v>48</v>
      </c>
      <c r="S213" s="79">
        <f t="shared" si="13"/>
        <v>48</v>
      </c>
    </row>
    <row r="214" spans="1:19" ht="12.75">
      <c r="A214" s="61"/>
      <c r="B214" s="68"/>
      <c r="C214" s="41" t="s">
        <v>116</v>
      </c>
      <c r="D214" s="41">
        <v>0</v>
      </c>
      <c r="E214" s="42">
        <v>0</v>
      </c>
      <c r="F214" s="43">
        <v>39553</v>
      </c>
      <c r="G214" s="43">
        <f t="shared" si="12"/>
        <v>39553</v>
      </c>
      <c r="R214">
        <v>80</v>
      </c>
      <c r="S214" s="79">
        <f t="shared" si="13"/>
        <v>0</v>
      </c>
    </row>
    <row r="215" spans="1:19" ht="12.75">
      <c r="A215" s="61"/>
      <c r="B215" s="46" t="s">
        <v>127</v>
      </c>
      <c r="D215" s="41"/>
      <c r="E215" s="42"/>
      <c r="F215" s="43"/>
      <c r="G215" s="43"/>
      <c r="S215" s="79">
        <f t="shared" si="13"/>
        <v>0</v>
      </c>
    </row>
    <row r="216" spans="1:19" ht="12.75">
      <c r="A216" s="61"/>
      <c r="B216" s="61"/>
      <c r="C216" s="41" t="s">
        <v>117</v>
      </c>
      <c r="D216" s="41">
        <v>42</v>
      </c>
      <c r="E216" s="42">
        <v>42</v>
      </c>
      <c r="F216" s="43">
        <v>39314</v>
      </c>
      <c r="G216" s="43">
        <f aca="true" t="shared" si="14" ref="G216:G225">F216+E216</f>
        <v>39356</v>
      </c>
      <c r="R216">
        <v>480</v>
      </c>
      <c r="S216" s="79">
        <f t="shared" si="13"/>
        <v>576</v>
      </c>
    </row>
    <row r="217" spans="1:19" ht="12.75">
      <c r="A217" s="61"/>
      <c r="B217" s="61"/>
      <c r="C217" s="41" t="s">
        <v>118</v>
      </c>
      <c r="D217" s="41">
        <v>22</v>
      </c>
      <c r="E217" s="42">
        <v>22</v>
      </c>
      <c r="F217" s="43">
        <v>39400</v>
      </c>
      <c r="G217" s="43">
        <f t="shared" si="14"/>
        <v>39422</v>
      </c>
      <c r="R217">
        <v>360</v>
      </c>
      <c r="S217" s="79">
        <f t="shared" si="13"/>
        <v>304</v>
      </c>
    </row>
    <row r="218" spans="1:19" ht="12.75">
      <c r="A218" s="61"/>
      <c r="B218" s="61"/>
      <c r="C218" s="41" t="s">
        <v>119</v>
      </c>
      <c r="D218" s="41">
        <v>13</v>
      </c>
      <c r="E218" s="42">
        <v>13</v>
      </c>
      <c r="F218" s="43">
        <v>39423</v>
      </c>
      <c r="G218" s="43">
        <f t="shared" si="14"/>
        <v>39436</v>
      </c>
      <c r="R218">
        <v>240</v>
      </c>
      <c r="S218" s="79">
        <f t="shared" si="13"/>
        <v>192</v>
      </c>
    </row>
    <row r="219" spans="1:19" ht="12.75">
      <c r="A219" s="61"/>
      <c r="B219" s="61"/>
      <c r="C219" s="41" t="s">
        <v>128</v>
      </c>
      <c r="D219" s="41">
        <v>24</v>
      </c>
      <c r="E219" s="42">
        <v>24</v>
      </c>
      <c r="F219" s="43">
        <v>39437</v>
      </c>
      <c r="G219" s="43">
        <f t="shared" si="14"/>
        <v>39461</v>
      </c>
      <c r="R219">
        <v>240</v>
      </c>
      <c r="S219" s="79">
        <f t="shared" si="13"/>
        <v>336</v>
      </c>
    </row>
    <row r="220" spans="1:19" ht="12.75">
      <c r="A220" s="61"/>
      <c r="B220" s="61"/>
      <c r="C220" s="41" t="s">
        <v>129</v>
      </c>
      <c r="D220" s="41">
        <v>13</v>
      </c>
      <c r="E220" s="42">
        <v>13</v>
      </c>
      <c r="F220" s="43">
        <v>39462</v>
      </c>
      <c r="G220" s="43">
        <f t="shared" si="14"/>
        <v>39475</v>
      </c>
      <c r="R220">
        <v>240</v>
      </c>
      <c r="S220" s="79">
        <f t="shared" si="13"/>
        <v>192</v>
      </c>
    </row>
    <row r="221" spans="1:19" ht="12.75">
      <c r="A221" s="61"/>
      <c r="B221" s="61"/>
      <c r="C221" s="41" t="s">
        <v>130</v>
      </c>
      <c r="D221" s="41">
        <v>13</v>
      </c>
      <c r="E221" s="42">
        <v>13</v>
      </c>
      <c r="F221" s="43">
        <v>39476</v>
      </c>
      <c r="G221" s="43">
        <f t="shared" si="14"/>
        <v>39489</v>
      </c>
      <c r="R221">
        <v>240</v>
      </c>
      <c r="S221" s="79">
        <f t="shared" si="13"/>
        <v>192</v>
      </c>
    </row>
    <row r="222" spans="1:19" ht="12.75">
      <c r="A222" s="61"/>
      <c r="B222" s="61"/>
      <c r="C222" s="41" t="s">
        <v>131</v>
      </c>
      <c r="D222" s="41">
        <v>6</v>
      </c>
      <c r="E222" s="42">
        <v>6</v>
      </c>
      <c r="F222" s="43">
        <v>39490</v>
      </c>
      <c r="G222" s="43">
        <f t="shared" si="14"/>
        <v>39496</v>
      </c>
      <c r="R222">
        <v>120</v>
      </c>
      <c r="S222" s="79">
        <f t="shared" si="13"/>
        <v>96</v>
      </c>
    </row>
    <row r="223" spans="1:19" ht="12.75">
      <c r="A223" s="61"/>
      <c r="B223" s="61"/>
      <c r="C223" s="41" t="s">
        <v>132</v>
      </c>
      <c r="D223" s="41">
        <v>13</v>
      </c>
      <c r="E223" s="42">
        <v>13</v>
      </c>
      <c r="F223" s="43">
        <v>39497</v>
      </c>
      <c r="G223" s="43">
        <f t="shared" si="14"/>
        <v>39510</v>
      </c>
      <c r="R223">
        <v>240</v>
      </c>
      <c r="S223" s="79">
        <f t="shared" si="13"/>
        <v>192</v>
      </c>
    </row>
    <row r="224" spans="1:19" ht="12.75">
      <c r="A224" s="61"/>
      <c r="B224" s="61"/>
      <c r="C224" s="41" t="s">
        <v>133</v>
      </c>
      <c r="D224" s="41">
        <v>11</v>
      </c>
      <c r="E224" s="42">
        <v>11</v>
      </c>
      <c r="F224" s="43">
        <v>39580</v>
      </c>
      <c r="G224" s="43">
        <f t="shared" si="14"/>
        <v>39591</v>
      </c>
      <c r="R224">
        <v>240</v>
      </c>
      <c r="S224" s="79">
        <f t="shared" si="13"/>
        <v>160</v>
      </c>
    </row>
    <row r="225" spans="1:19" ht="12.75">
      <c r="A225" s="61"/>
      <c r="B225" s="68"/>
      <c r="C225" s="41" t="s">
        <v>134</v>
      </c>
      <c r="D225" s="41">
        <v>6</v>
      </c>
      <c r="E225" s="42">
        <v>6</v>
      </c>
      <c r="F225" s="43">
        <v>39595</v>
      </c>
      <c r="G225" s="43">
        <f t="shared" si="14"/>
        <v>39601</v>
      </c>
      <c r="R225">
        <v>120</v>
      </c>
      <c r="S225" s="79">
        <f t="shared" si="13"/>
        <v>96</v>
      </c>
    </row>
    <row r="226" spans="1:19" ht="12.75">
      <c r="A226" s="61"/>
      <c r="B226" s="61"/>
      <c r="C226" s="41" t="s">
        <v>135</v>
      </c>
      <c r="D226" s="41">
        <v>1</v>
      </c>
      <c r="E226" s="42">
        <v>1</v>
      </c>
      <c r="F226" s="43">
        <v>39534</v>
      </c>
      <c r="G226" s="43">
        <f aca="true" t="shared" si="15" ref="G226:G242">F226+E226</f>
        <v>39535</v>
      </c>
      <c r="R226">
        <v>48</v>
      </c>
      <c r="S226" s="79">
        <f t="shared" si="13"/>
        <v>16</v>
      </c>
    </row>
    <row r="227" spans="1:19" ht="12.75">
      <c r="A227" s="61"/>
      <c r="B227" s="61"/>
      <c r="C227" s="41" t="s">
        <v>136</v>
      </c>
      <c r="D227" s="41">
        <v>20</v>
      </c>
      <c r="E227" s="42">
        <v>20</v>
      </c>
      <c r="F227" s="43">
        <v>39330</v>
      </c>
      <c r="G227" s="43">
        <f t="shared" si="15"/>
        <v>39350</v>
      </c>
      <c r="R227">
        <v>360</v>
      </c>
      <c r="S227" s="79">
        <f t="shared" si="13"/>
        <v>288</v>
      </c>
    </row>
    <row r="228" spans="1:19" ht="12.75">
      <c r="A228" s="61"/>
      <c r="B228" s="61"/>
      <c r="C228" s="41" t="s">
        <v>137</v>
      </c>
      <c r="D228" s="41">
        <v>1</v>
      </c>
      <c r="E228" s="42">
        <v>1</v>
      </c>
      <c r="F228" s="43">
        <v>39351</v>
      </c>
      <c r="G228" s="43">
        <f t="shared" si="15"/>
        <v>39352</v>
      </c>
      <c r="R228">
        <v>48</v>
      </c>
      <c r="S228" s="79">
        <f t="shared" si="13"/>
        <v>16</v>
      </c>
    </row>
    <row r="229" spans="1:19" ht="12.75">
      <c r="A229" s="61"/>
      <c r="B229" s="46" t="s">
        <v>138</v>
      </c>
      <c r="D229" s="41"/>
      <c r="E229" s="42"/>
      <c r="F229" s="43"/>
      <c r="G229" s="43"/>
      <c r="S229" s="79">
        <f>2*8*E229-(2*8*INT(E229/7))</f>
        <v>0</v>
      </c>
    </row>
    <row r="230" spans="1:19" ht="12.75">
      <c r="A230" s="61"/>
      <c r="B230" s="61"/>
      <c r="C230" s="41" t="s">
        <v>139</v>
      </c>
      <c r="D230" s="41">
        <v>43</v>
      </c>
      <c r="E230" s="42">
        <v>43</v>
      </c>
      <c r="F230" s="43">
        <v>39391</v>
      </c>
      <c r="G230" s="43">
        <f t="shared" si="15"/>
        <v>39434</v>
      </c>
      <c r="R230">
        <v>960</v>
      </c>
      <c r="S230" s="79">
        <f t="shared" si="13"/>
        <v>592</v>
      </c>
    </row>
    <row r="231" spans="1:19" ht="12.75">
      <c r="A231" s="61"/>
      <c r="B231" s="61"/>
      <c r="C231" s="41" t="s">
        <v>140</v>
      </c>
      <c r="D231" s="41">
        <v>15</v>
      </c>
      <c r="E231" s="42">
        <v>15</v>
      </c>
      <c r="F231" s="43">
        <v>39435</v>
      </c>
      <c r="G231" s="43">
        <f t="shared" si="15"/>
        <v>39450</v>
      </c>
      <c r="R231">
        <v>80</v>
      </c>
      <c r="S231" s="79">
        <f t="shared" si="13"/>
        <v>208</v>
      </c>
    </row>
    <row r="232" spans="1:19" ht="12.75">
      <c r="A232" s="61"/>
      <c r="B232" s="61"/>
      <c r="C232" s="41" t="s">
        <v>141</v>
      </c>
      <c r="D232" s="41">
        <v>2</v>
      </c>
      <c r="E232" s="42">
        <v>2</v>
      </c>
      <c r="F232" s="43">
        <v>39462</v>
      </c>
      <c r="G232" s="43">
        <f t="shared" si="15"/>
        <v>39464</v>
      </c>
      <c r="R232">
        <v>96</v>
      </c>
      <c r="S232" s="79">
        <f t="shared" si="13"/>
        <v>32</v>
      </c>
    </row>
    <row r="233" spans="1:19" ht="12.75">
      <c r="A233" s="61"/>
      <c r="B233" s="61"/>
      <c r="C233" s="41" t="s">
        <v>142</v>
      </c>
      <c r="D233" s="41">
        <v>3</v>
      </c>
      <c r="E233" s="42">
        <v>3</v>
      </c>
      <c r="F233" s="43">
        <v>39465</v>
      </c>
      <c r="G233" s="43">
        <f t="shared" si="15"/>
        <v>39468</v>
      </c>
      <c r="R233">
        <v>48</v>
      </c>
      <c r="S233" s="79">
        <f t="shared" si="13"/>
        <v>48</v>
      </c>
    </row>
    <row r="234" spans="1:19" ht="12.75">
      <c r="A234" s="61"/>
      <c r="B234" s="61"/>
      <c r="C234" s="41" t="s">
        <v>143</v>
      </c>
      <c r="D234" s="41">
        <v>2</v>
      </c>
      <c r="E234" s="42">
        <v>2</v>
      </c>
      <c r="F234" s="43">
        <v>39469</v>
      </c>
      <c r="G234" s="43">
        <f t="shared" si="15"/>
        <v>39471</v>
      </c>
      <c r="R234">
        <v>96</v>
      </c>
      <c r="S234" s="79">
        <f t="shared" si="13"/>
        <v>32</v>
      </c>
    </row>
    <row r="235" spans="1:19" ht="12.75">
      <c r="A235" s="61"/>
      <c r="B235" s="61"/>
      <c r="C235" s="41" t="s">
        <v>144</v>
      </c>
      <c r="D235" s="41">
        <v>4</v>
      </c>
      <c r="E235" s="42">
        <v>4</v>
      </c>
      <c r="F235" s="43">
        <v>39472</v>
      </c>
      <c r="G235" s="43">
        <f t="shared" si="15"/>
        <v>39476</v>
      </c>
      <c r="R235">
        <v>72</v>
      </c>
      <c r="S235" s="79">
        <f t="shared" si="13"/>
        <v>64</v>
      </c>
    </row>
    <row r="236" spans="1:19" ht="12.75">
      <c r="A236" s="61"/>
      <c r="B236" s="61"/>
      <c r="C236" s="41" t="s">
        <v>145</v>
      </c>
      <c r="D236" s="41">
        <v>1</v>
      </c>
      <c r="E236" s="42">
        <v>1</v>
      </c>
      <c r="F236" s="43">
        <v>39477</v>
      </c>
      <c r="G236" s="43">
        <f t="shared" si="15"/>
        <v>39478</v>
      </c>
      <c r="R236">
        <v>64</v>
      </c>
      <c r="S236" s="79">
        <f t="shared" si="13"/>
        <v>16</v>
      </c>
    </row>
    <row r="237" spans="1:19" ht="12.75">
      <c r="A237" s="61"/>
      <c r="B237" s="61"/>
      <c r="C237" s="41" t="s">
        <v>146</v>
      </c>
      <c r="D237" s="41">
        <v>11</v>
      </c>
      <c r="E237" s="42">
        <v>11</v>
      </c>
      <c r="F237" s="43">
        <v>39479</v>
      </c>
      <c r="G237" s="43">
        <f t="shared" si="15"/>
        <v>39490</v>
      </c>
      <c r="R237">
        <v>192</v>
      </c>
      <c r="S237" s="79">
        <f t="shared" si="13"/>
        <v>160</v>
      </c>
    </row>
    <row r="238" spans="1:19" ht="12.75">
      <c r="A238" s="61"/>
      <c r="B238" s="61"/>
      <c r="C238" s="41" t="s">
        <v>147</v>
      </c>
      <c r="D238" s="41">
        <v>0</v>
      </c>
      <c r="E238" s="42">
        <v>0</v>
      </c>
      <c r="F238" s="43">
        <v>39491</v>
      </c>
      <c r="G238" s="43">
        <f t="shared" si="15"/>
        <v>39491</v>
      </c>
      <c r="R238">
        <v>16</v>
      </c>
      <c r="S238" s="79">
        <f t="shared" si="13"/>
        <v>0</v>
      </c>
    </row>
    <row r="239" spans="1:19" ht="12.75">
      <c r="A239" s="61"/>
      <c r="B239" s="61"/>
      <c r="C239" s="41" t="s">
        <v>145</v>
      </c>
      <c r="D239" s="41">
        <v>-1</v>
      </c>
      <c r="E239" s="42">
        <v>-1</v>
      </c>
      <c r="F239" s="43">
        <v>39472</v>
      </c>
      <c r="G239" s="43">
        <f t="shared" si="15"/>
        <v>39471</v>
      </c>
      <c r="S239" s="79">
        <f t="shared" si="13"/>
        <v>0</v>
      </c>
    </row>
    <row r="240" spans="1:19" ht="12.75">
      <c r="A240" s="61"/>
      <c r="B240" s="61"/>
      <c r="C240" s="41" t="s">
        <v>148</v>
      </c>
      <c r="D240" s="41">
        <v>13</v>
      </c>
      <c r="E240" s="42">
        <v>13</v>
      </c>
      <c r="F240" s="43">
        <v>39492</v>
      </c>
      <c r="G240" s="43">
        <f t="shared" si="15"/>
        <v>39505</v>
      </c>
      <c r="R240">
        <v>640</v>
      </c>
      <c r="S240" s="79">
        <f t="shared" si="13"/>
        <v>192</v>
      </c>
    </row>
    <row r="241" spans="1:19" ht="12.75">
      <c r="A241" s="61"/>
      <c r="B241" s="61"/>
      <c r="C241" s="41" t="s">
        <v>143</v>
      </c>
      <c r="D241" s="41">
        <v>13</v>
      </c>
      <c r="E241" s="42">
        <v>13</v>
      </c>
      <c r="F241" s="43">
        <v>39506</v>
      </c>
      <c r="G241" s="43">
        <f t="shared" si="15"/>
        <v>39519</v>
      </c>
      <c r="R241">
        <v>48</v>
      </c>
      <c r="S241" s="79">
        <f t="shared" si="13"/>
        <v>192</v>
      </c>
    </row>
    <row r="242" spans="1:19" ht="12.75">
      <c r="A242" s="61"/>
      <c r="B242" s="68"/>
      <c r="C242" s="41" t="s">
        <v>149</v>
      </c>
      <c r="D242" s="41">
        <v>13</v>
      </c>
      <c r="E242" s="42">
        <v>13</v>
      </c>
      <c r="F242" s="43">
        <v>39520</v>
      </c>
      <c r="G242" s="43">
        <f t="shared" si="15"/>
        <v>39533</v>
      </c>
      <c r="S242" s="79">
        <f t="shared" si="13"/>
        <v>192</v>
      </c>
    </row>
    <row r="243" spans="1:19" ht="12.75">
      <c r="A243" s="61"/>
      <c r="B243" s="61"/>
      <c r="C243" s="41" t="s">
        <v>150</v>
      </c>
      <c r="D243" s="41">
        <v>1</v>
      </c>
      <c r="E243" s="42">
        <v>1</v>
      </c>
      <c r="F243" s="43">
        <v>39604</v>
      </c>
      <c r="G243" s="43">
        <f aca="true" t="shared" si="16" ref="G243:G258">F243+E243</f>
        <v>39605</v>
      </c>
      <c r="R243">
        <v>48</v>
      </c>
      <c r="S243" s="79">
        <f t="shared" si="13"/>
        <v>16</v>
      </c>
    </row>
    <row r="244" spans="1:19" ht="12.75">
      <c r="A244" s="61"/>
      <c r="B244" s="61"/>
      <c r="C244" s="41" t="s">
        <v>151</v>
      </c>
      <c r="D244" s="41">
        <v>1</v>
      </c>
      <c r="E244" s="42">
        <v>1</v>
      </c>
      <c r="F244" s="43">
        <v>39478</v>
      </c>
      <c r="G244" s="43">
        <f t="shared" si="16"/>
        <v>39479</v>
      </c>
      <c r="R244">
        <v>48</v>
      </c>
      <c r="S244" s="79">
        <f t="shared" si="13"/>
        <v>16</v>
      </c>
    </row>
    <row r="245" spans="1:19" ht="12.75">
      <c r="A245" s="61"/>
      <c r="B245" s="61"/>
      <c r="C245" s="41" t="s">
        <v>152</v>
      </c>
      <c r="D245" s="41">
        <v>39</v>
      </c>
      <c r="E245" s="42">
        <v>39</v>
      </c>
      <c r="F245" s="43">
        <v>39482</v>
      </c>
      <c r="G245" s="43">
        <f t="shared" si="16"/>
        <v>39521</v>
      </c>
      <c r="R245">
        <v>960</v>
      </c>
      <c r="S245" s="79">
        <f t="shared" si="13"/>
        <v>544</v>
      </c>
    </row>
    <row r="246" spans="1:19" ht="12.75">
      <c r="A246" s="61"/>
      <c r="B246" s="46" t="s">
        <v>153</v>
      </c>
      <c r="D246" s="41"/>
      <c r="E246" s="42"/>
      <c r="F246" s="43"/>
      <c r="G246" s="43"/>
      <c r="S246" s="79">
        <f>2*8*E246-(2*8*INT(E246/7))</f>
        <v>0</v>
      </c>
    </row>
    <row r="247" spans="1:19" ht="12.75">
      <c r="A247" s="61"/>
      <c r="B247" s="61"/>
      <c r="C247" s="41" t="s">
        <v>139</v>
      </c>
      <c r="D247" s="41">
        <v>4</v>
      </c>
      <c r="E247" s="42">
        <v>4</v>
      </c>
      <c r="F247" s="43">
        <v>39524</v>
      </c>
      <c r="G247" s="43">
        <f t="shared" si="16"/>
        <v>39528</v>
      </c>
      <c r="R247">
        <v>80</v>
      </c>
      <c r="S247" s="79">
        <f t="shared" si="13"/>
        <v>64</v>
      </c>
    </row>
    <row r="248" spans="1:19" ht="12.75">
      <c r="A248" s="61"/>
      <c r="B248" s="61"/>
      <c r="C248" s="41" t="s">
        <v>141</v>
      </c>
      <c r="D248" s="41">
        <v>2</v>
      </c>
      <c r="E248" s="42">
        <v>2</v>
      </c>
      <c r="F248" s="43">
        <v>39531</v>
      </c>
      <c r="G248" s="43">
        <f t="shared" si="16"/>
        <v>39533</v>
      </c>
      <c r="R248">
        <v>96</v>
      </c>
      <c r="S248" s="79">
        <f t="shared" si="13"/>
        <v>32</v>
      </c>
    </row>
    <row r="249" spans="1:19" ht="12.75">
      <c r="A249" s="61"/>
      <c r="B249" s="61"/>
      <c r="C249" s="41" t="s">
        <v>142</v>
      </c>
      <c r="D249" s="41">
        <v>1</v>
      </c>
      <c r="E249" s="42">
        <v>1</v>
      </c>
      <c r="F249" s="43">
        <v>39534</v>
      </c>
      <c r="G249" s="43">
        <f t="shared" si="16"/>
        <v>39535</v>
      </c>
      <c r="R249">
        <v>48</v>
      </c>
      <c r="S249" s="79">
        <f t="shared" si="13"/>
        <v>16</v>
      </c>
    </row>
    <row r="250" spans="1:19" ht="12.75">
      <c r="A250" s="61"/>
      <c r="B250" s="61"/>
      <c r="C250" s="41" t="s">
        <v>143</v>
      </c>
      <c r="D250" s="41">
        <v>2</v>
      </c>
      <c r="E250" s="42">
        <v>2</v>
      </c>
      <c r="F250" s="43">
        <v>39538</v>
      </c>
      <c r="G250" s="43">
        <f t="shared" si="16"/>
        <v>39540</v>
      </c>
      <c r="R250">
        <v>96</v>
      </c>
      <c r="S250" s="79">
        <f t="shared" si="13"/>
        <v>32</v>
      </c>
    </row>
    <row r="251" spans="1:19" ht="12.75">
      <c r="A251" s="61"/>
      <c r="B251" s="61"/>
      <c r="C251" s="41" t="s">
        <v>144</v>
      </c>
      <c r="D251" s="41">
        <v>4</v>
      </c>
      <c r="E251" s="42">
        <v>4</v>
      </c>
      <c r="F251" s="43">
        <v>39541</v>
      </c>
      <c r="G251" s="43">
        <f t="shared" si="16"/>
        <v>39545</v>
      </c>
      <c r="R251">
        <v>72</v>
      </c>
      <c r="S251" s="79">
        <f t="shared" si="13"/>
        <v>64</v>
      </c>
    </row>
    <row r="252" spans="1:19" ht="12.75">
      <c r="A252" s="61"/>
      <c r="B252" s="61"/>
      <c r="C252" s="41" t="s">
        <v>145</v>
      </c>
      <c r="D252" s="41">
        <v>1</v>
      </c>
      <c r="E252" s="42">
        <v>1</v>
      </c>
      <c r="F252" s="43">
        <v>39546</v>
      </c>
      <c r="G252" s="43">
        <f t="shared" si="16"/>
        <v>39547</v>
      </c>
      <c r="R252">
        <v>64</v>
      </c>
      <c r="S252" s="79">
        <f t="shared" si="13"/>
        <v>16</v>
      </c>
    </row>
    <row r="253" spans="1:19" ht="12.75">
      <c r="A253" s="61"/>
      <c r="B253" s="61"/>
      <c r="C253" s="41" t="s">
        <v>146</v>
      </c>
      <c r="D253" s="41">
        <v>11</v>
      </c>
      <c r="E253" s="42">
        <v>11</v>
      </c>
      <c r="F253" s="43">
        <v>39548</v>
      </c>
      <c r="G253" s="43">
        <f t="shared" si="16"/>
        <v>39559</v>
      </c>
      <c r="R253">
        <v>192</v>
      </c>
      <c r="S253" s="79">
        <f t="shared" si="13"/>
        <v>160</v>
      </c>
    </row>
    <row r="254" spans="1:19" ht="12.75">
      <c r="A254" s="61"/>
      <c r="B254" s="61"/>
      <c r="C254" s="41" t="s">
        <v>147</v>
      </c>
      <c r="D254" s="41">
        <v>0</v>
      </c>
      <c r="E254" s="42">
        <v>0</v>
      </c>
      <c r="F254" s="43">
        <v>39560</v>
      </c>
      <c r="G254" s="43">
        <f t="shared" si="16"/>
        <v>39560</v>
      </c>
      <c r="R254">
        <v>16</v>
      </c>
      <c r="S254" s="79">
        <f t="shared" si="13"/>
        <v>0</v>
      </c>
    </row>
    <row r="255" spans="1:19" ht="12.75">
      <c r="A255" s="61"/>
      <c r="B255" s="61"/>
      <c r="C255" s="41" t="s">
        <v>145</v>
      </c>
      <c r="D255" s="41">
        <v>-1</v>
      </c>
      <c r="E255" s="42">
        <v>-1</v>
      </c>
      <c r="F255" s="43">
        <v>39541</v>
      </c>
      <c r="G255" s="43">
        <f t="shared" si="16"/>
        <v>39540</v>
      </c>
      <c r="S255" s="79">
        <f t="shared" si="13"/>
        <v>0</v>
      </c>
    </row>
    <row r="256" spans="1:19" ht="12.75">
      <c r="A256" s="61"/>
      <c r="B256" s="61"/>
      <c r="C256" s="41" t="s">
        <v>148</v>
      </c>
      <c r="D256" s="41">
        <v>13</v>
      </c>
      <c r="E256" s="42">
        <v>13</v>
      </c>
      <c r="F256" s="43">
        <v>39561</v>
      </c>
      <c r="G256" s="43">
        <f t="shared" si="16"/>
        <v>39574</v>
      </c>
      <c r="R256">
        <v>640</v>
      </c>
      <c r="S256" s="79">
        <f t="shared" si="13"/>
        <v>192</v>
      </c>
    </row>
    <row r="257" spans="1:19" ht="12.75">
      <c r="A257" s="61"/>
      <c r="B257" s="61"/>
      <c r="C257" s="41" t="s">
        <v>143</v>
      </c>
      <c r="D257" s="41">
        <v>13</v>
      </c>
      <c r="E257" s="42">
        <v>13</v>
      </c>
      <c r="F257" s="43">
        <v>39575</v>
      </c>
      <c r="G257" s="43">
        <f t="shared" si="16"/>
        <v>39588</v>
      </c>
      <c r="R257">
        <v>48</v>
      </c>
      <c r="S257" s="79">
        <f t="shared" si="13"/>
        <v>192</v>
      </c>
    </row>
    <row r="258" spans="1:19" ht="12.75">
      <c r="A258" s="61"/>
      <c r="B258" s="68"/>
      <c r="C258" s="41" t="s">
        <v>149</v>
      </c>
      <c r="D258" s="41">
        <v>14</v>
      </c>
      <c r="E258" s="42">
        <v>14</v>
      </c>
      <c r="F258" s="43">
        <v>39589</v>
      </c>
      <c r="G258" s="43">
        <f t="shared" si="16"/>
        <v>39603</v>
      </c>
      <c r="S258" s="79">
        <f t="shared" si="13"/>
        <v>192</v>
      </c>
    </row>
    <row r="259" spans="1:19" ht="12.75">
      <c r="A259" s="61"/>
      <c r="B259" s="61"/>
      <c r="C259" s="41" t="s">
        <v>150</v>
      </c>
      <c r="D259" s="41">
        <v>1</v>
      </c>
      <c r="E259" s="42">
        <v>1</v>
      </c>
      <c r="F259" s="43">
        <v>39643</v>
      </c>
      <c r="G259" s="43">
        <f aca="true" t="shared" si="17" ref="G259:G274">F259+E259</f>
        <v>39644</v>
      </c>
      <c r="R259">
        <v>48</v>
      </c>
      <c r="S259" s="79">
        <f t="shared" si="13"/>
        <v>16</v>
      </c>
    </row>
    <row r="260" spans="1:19" ht="12.75">
      <c r="A260" s="61"/>
      <c r="B260" s="61"/>
      <c r="C260" s="41" t="s">
        <v>151</v>
      </c>
      <c r="D260" s="41">
        <v>1</v>
      </c>
      <c r="E260" s="42">
        <v>1</v>
      </c>
      <c r="F260" s="43">
        <v>39554</v>
      </c>
      <c r="G260" s="43">
        <f t="shared" si="17"/>
        <v>39555</v>
      </c>
      <c r="R260">
        <v>48</v>
      </c>
      <c r="S260" s="79">
        <f t="shared" si="13"/>
        <v>16</v>
      </c>
    </row>
    <row r="261" spans="1:19" ht="12.75">
      <c r="A261" s="61"/>
      <c r="B261" s="61"/>
      <c r="C261" s="41" t="s">
        <v>152</v>
      </c>
      <c r="D261" s="41">
        <v>42</v>
      </c>
      <c r="E261" s="42">
        <v>42</v>
      </c>
      <c r="F261" s="43">
        <v>39556</v>
      </c>
      <c r="G261" s="43">
        <f t="shared" si="17"/>
        <v>39598</v>
      </c>
      <c r="R261">
        <v>960</v>
      </c>
      <c r="S261" s="79">
        <f t="shared" si="13"/>
        <v>576</v>
      </c>
    </row>
    <row r="262" spans="1:19" ht="12.75">
      <c r="A262" s="61"/>
      <c r="B262" s="46" t="s">
        <v>154</v>
      </c>
      <c r="D262" s="41"/>
      <c r="E262" s="42"/>
      <c r="F262" s="43"/>
      <c r="G262" s="43"/>
      <c r="S262" s="79">
        <f>2*8*E262-(2*8*INT(E262/7))</f>
        <v>0</v>
      </c>
    </row>
    <row r="263" spans="1:19" ht="12.75">
      <c r="A263" s="61"/>
      <c r="B263" s="61"/>
      <c r="C263" s="41" t="s">
        <v>139</v>
      </c>
      <c r="D263" s="41">
        <v>2</v>
      </c>
      <c r="E263" s="42">
        <v>2</v>
      </c>
      <c r="F263" s="43">
        <v>39601</v>
      </c>
      <c r="G263" s="43">
        <f t="shared" si="17"/>
        <v>39603</v>
      </c>
      <c r="R263">
        <v>80</v>
      </c>
      <c r="S263" s="79">
        <f t="shared" si="13"/>
        <v>32</v>
      </c>
    </row>
    <row r="264" spans="1:19" ht="12.75">
      <c r="A264" s="61"/>
      <c r="B264" s="61"/>
      <c r="C264" s="41" t="s">
        <v>141</v>
      </c>
      <c r="D264" s="41">
        <v>0</v>
      </c>
      <c r="E264" s="42">
        <v>0</v>
      </c>
      <c r="F264" s="43">
        <v>39604</v>
      </c>
      <c r="G264" s="43">
        <f t="shared" si="17"/>
        <v>39604</v>
      </c>
      <c r="R264">
        <v>96</v>
      </c>
      <c r="S264" s="79">
        <f t="shared" si="13"/>
        <v>0</v>
      </c>
    </row>
    <row r="265" spans="1:19" ht="12.75">
      <c r="A265" s="61"/>
      <c r="B265" s="61"/>
      <c r="C265" s="41" t="s">
        <v>155</v>
      </c>
      <c r="D265" s="41">
        <v>0</v>
      </c>
      <c r="E265" s="42">
        <v>0</v>
      </c>
      <c r="F265" s="43">
        <v>39605</v>
      </c>
      <c r="G265" s="43">
        <f t="shared" si="17"/>
        <v>39605</v>
      </c>
      <c r="R265">
        <v>48</v>
      </c>
      <c r="S265" s="79">
        <f t="shared" si="13"/>
        <v>0</v>
      </c>
    </row>
    <row r="266" spans="1:19" ht="12.75">
      <c r="A266" s="61"/>
      <c r="B266" s="61"/>
      <c r="C266" s="41" t="s">
        <v>143</v>
      </c>
      <c r="D266" s="41">
        <v>1</v>
      </c>
      <c r="E266" s="42">
        <v>1</v>
      </c>
      <c r="F266" s="43">
        <v>39608</v>
      </c>
      <c r="G266" s="43">
        <f t="shared" si="17"/>
        <v>39609</v>
      </c>
      <c r="R266">
        <v>96</v>
      </c>
      <c r="S266" s="79">
        <f t="shared" si="13"/>
        <v>16</v>
      </c>
    </row>
    <row r="267" spans="1:19" ht="12.75">
      <c r="A267" s="61"/>
      <c r="B267" s="61"/>
      <c r="C267" s="41" t="s">
        <v>144</v>
      </c>
      <c r="D267" s="41">
        <v>0</v>
      </c>
      <c r="E267" s="42">
        <v>0</v>
      </c>
      <c r="F267" s="43">
        <v>39610</v>
      </c>
      <c r="G267" s="43">
        <f t="shared" si="17"/>
        <v>39610</v>
      </c>
      <c r="R267">
        <v>72</v>
      </c>
      <c r="S267" s="79">
        <f t="shared" si="13"/>
        <v>0</v>
      </c>
    </row>
    <row r="268" spans="1:19" ht="12.75">
      <c r="A268" s="61"/>
      <c r="B268" s="61"/>
      <c r="C268" s="41" t="s">
        <v>145</v>
      </c>
      <c r="D268" s="41">
        <v>0</v>
      </c>
      <c r="E268" s="42">
        <v>0</v>
      </c>
      <c r="F268" s="43">
        <v>39611</v>
      </c>
      <c r="G268" s="43">
        <f t="shared" si="17"/>
        <v>39611</v>
      </c>
      <c r="R268">
        <v>64</v>
      </c>
      <c r="S268" s="79">
        <f t="shared" si="13"/>
        <v>0</v>
      </c>
    </row>
    <row r="269" spans="1:19" ht="12.75">
      <c r="A269" s="61"/>
      <c r="C269" s="41" t="s">
        <v>146</v>
      </c>
      <c r="D269" s="41">
        <v>5</v>
      </c>
      <c r="E269" s="42">
        <v>5</v>
      </c>
      <c r="F269" s="43">
        <v>39612</v>
      </c>
      <c r="G269" s="43">
        <f t="shared" si="17"/>
        <v>39617</v>
      </c>
      <c r="R269">
        <v>192</v>
      </c>
      <c r="S269" s="79">
        <f t="shared" si="13"/>
        <v>80</v>
      </c>
    </row>
    <row r="270" spans="1:19" ht="12.75">
      <c r="A270" s="61"/>
      <c r="B270" s="61"/>
      <c r="C270" s="41" t="s">
        <v>147</v>
      </c>
      <c r="D270" s="41">
        <v>0</v>
      </c>
      <c r="E270" s="42">
        <v>0</v>
      </c>
      <c r="F270" s="43">
        <v>39618</v>
      </c>
      <c r="G270" s="43">
        <f t="shared" si="17"/>
        <v>39618</v>
      </c>
      <c r="R270">
        <v>16</v>
      </c>
      <c r="S270" s="79">
        <f t="shared" si="13"/>
        <v>0</v>
      </c>
    </row>
    <row r="271" spans="1:19" ht="12.75">
      <c r="A271" s="61"/>
      <c r="B271" s="61"/>
      <c r="C271" s="41" t="s">
        <v>145</v>
      </c>
      <c r="D271" s="41">
        <v>-1</v>
      </c>
      <c r="E271" s="42">
        <v>-1</v>
      </c>
      <c r="F271" s="43">
        <v>39610</v>
      </c>
      <c r="G271" s="43">
        <f t="shared" si="17"/>
        <v>39609</v>
      </c>
      <c r="S271" s="79">
        <f t="shared" si="13"/>
        <v>0</v>
      </c>
    </row>
    <row r="272" spans="1:19" ht="12.75">
      <c r="A272" s="61"/>
      <c r="B272" s="61"/>
      <c r="C272" s="41" t="s">
        <v>148</v>
      </c>
      <c r="D272" s="41">
        <v>6</v>
      </c>
      <c r="E272" s="42">
        <v>6</v>
      </c>
      <c r="F272" s="43">
        <v>39619</v>
      </c>
      <c r="G272" s="43">
        <f t="shared" si="17"/>
        <v>39625</v>
      </c>
      <c r="R272">
        <v>640</v>
      </c>
      <c r="S272" s="79">
        <f t="shared" si="13"/>
        <v>96</v>
      </c>
    </row>
    <row r="273" spans="1:19" ht="12.75">
      <c r="A273" s="61"/>
      <c r="B273" s="61"/>
      <c r="C273" s="41" t="s">
        <v>143</v>
      </c>
      <c r="D273" s="41">
        <v>6</v>
      </c>
      <c r="E273" s="42">
        <v>6</v>
      </c>
      <c r="F273" s="43">
        <v>39626</v>
      </c>
      <c r="G273" s="43">
        <f t="shared" si="17"/>
        <v>39632</v>
      </c>
      <c r="R273">
        <v>48</v>
      </c>
      <c r="S273" s="79">
        <f t="shared" si="13"/>
        <v>96</v>
      </c>
    </row>
    <row r="274" spans="1:19" ht="12.75">
      <c r="A274" s="61"/>
      <c r="B274" s="61"/>
      <c r="C274" s="41" t="s">
        <v>149</v>
      </c>
      <c r="D274" s="41">
        <v>4</v>
      </c>
      <c r="E274" s="42">
        <v>4</v>
      </c>
      <c r="F274" s="43">
        <v>39636</v>
      </c>
      <c r="G274" s="43">
        <f t="shared" si="17"/>
        <v>39640</v>
      </c>
      <c r="S274" s="79">
        <f>2*8*E274-(2*8*INT(E274/7))</f>
        <v>64</v>
      </c>
    </row>
    <row r="275" spans="1:19" ht="12.75">
      <c r="A275" s="61"/>
      <c r="B275" s="61"/>
      <c r="C275" s="41" t="s">
        <v>150</v>
      </c>
      <c r="D275" s="41"/>
      <c r="E275" s="42"/>
      <c r="F275" s="41" t="s">
        <v>43</v>
      </c>
      <c r="G275" s="43">
        <v>39640</v>
      </c>
      <c r="S275" s="79">
        <f>2*8*E275-(2*8*INT(E275/7))</f>
        <v>0</v>
      </c>
    </row>
    <row r="276" spans="2:25" ht="12.75">
      <c r="B276" s="69"/>
      <c r="C276" s="41" t="s">
        <v>151</v>
      </c>
      <c r="D276" s="47"/>
      <c r="E276" s="47"/>
      <c r="F276" s="47"/>
      <c r="G276" s="47"/>
      <c r="Y276">
        <f>SUM(Y63:Y275)</f>
        <v>0</v>
      </c>
    </row>
    <row r="277" spans="1:3" ht="12.75">
      <c r="A277" s="59"/>
      <c r="C277" s="41" t="s">
        <v>152</v>
      </c>
    </row>
    <row r="278" spans="1:3" ht="12.75">
      <c r="A278" s="59"/>
      <c r="C278" s="41" t="s">
        <v>156</v>
      </c>
    </row>
    <row r="279" spans="1:24" ht="12.75">
      <c r="A279" s="46" t="s">
        <v>157</v>
      </c>
      <c r="C279" s="47"/>
      <c r="O279">
        <f>SUM(O63:O275)</f>
        <v>5585.142857142857</v>
      </c>
      <c r="R279">
        <f>SUM(R63:R275)</f>
        <v>27719.486539999998</v>
      </c>
      <c r="S279">
        <f>SUM(S63:S275)</f>
        <v>38482.857142857145</v>
      </c>
      <c r="U279">
        <f>SUM(U63:U275)</f>
        <v>0</v>
      </c>
      <c r="X279">
        <f>SUM(X63:X275)</f>
        <v>2558.186</v>
      </c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2007-03-30T21:07:27Z</cp:lastPrinted>
  <dcterms:created xsi:type="dcterms:W3CDTF">2007-03-30T20:59:22Z</dcterms:created>
  <dcterms:modified xsi:type="dcterms:W3CDTF">2007-04-03T17:18:52Z</dcterms:modified>
  <cp:category/>
  <cp:version/>
  <cp:contentType/>
  <cp:contentStatus/>
</cp:coreProperties>
</file>