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<sst xmlns="http://schemas.openxmlformats.org/spreadsheetml/2006/main" count="350" uniqueCount="188">
  <si>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</si>
  <si>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</si>
  <si>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</si>
  <si>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</si>
  <si>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</si>
  <si>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</si>
  <si>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</si>
  <si>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</si>
  <si>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</si>
  <si>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</si>
  <si>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</si>
  <si>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</si>
  <si>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</si>
  <si>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</si>
  <si>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</si>
  <si>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</si>
  <si>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</si>
  <si>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</si>
  <si>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</si>
  <si>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</si>
  <si>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</si>
  <si>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</si>
  <si>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</si>
  <si>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</si>
  <si>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</si>
  <si>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</si>
  <si>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</si>
  <si>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</si>
  <si>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</si>
  <si>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</si>
  <si>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</si>
  <si>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</si>
  <si>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</si>
  <si>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</si>
  <si>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</si>
  <si>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</si>
  <si>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</si>
  <si>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</si>
  <si>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</si>
  <si>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</si>
  <si>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</si>
  <si>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</si>
  <si>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</si>
  <si>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</si>
  <si>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</si>
  <si>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</si>
  <si>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</si>
  <si>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</si>
  <si>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</si>
  <si>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FY07              </t>
  </si>
  <si>
    <t xml:space="preserve">HP Coverage in the TFTR TC LOE FY08             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</si>
  <si>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</si>
  <si>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</si>
  <si>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</si>
  <si>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</si>
  <si>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</si>
  <si>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</si>
  <si>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</si>
  <si>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</si>
  <si>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</si>
  <si>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</si>
  <si>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</si>
  <si>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</si>
  <si>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</si>
  <si>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</si>
  <si>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</si>
  <si>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</si>
  <si>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</si>
  <si>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</si>
  <si>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</si>
  <si>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</si>
  <si>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</si>
  <si>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</si>
  <si>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</si>
  <si>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</si>
  <si>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</si>
  <si>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</si>
  <si>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</si>
  <si>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</si>
  <si>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</si>
  <si>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</si>
  <si>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</si>
  <si>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</si>
  <si>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</si>
  <si>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</si>
  <si>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</si>
  <si>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</si>
  <si>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</si>
  <si>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</si>
  <si>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</si>
  <si>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</si>
  <si>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</si>
  <si>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</si>
  <si>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</si>
  <si>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</si>
  <si>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</si>
  <si>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</si>
  <si>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</si>
  <si>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</si>
  <si>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</si>
  <si>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</si>
  <si>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</si>
  <si>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</si>
  <si>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</si>
  <si>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</si>
  <si>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</si>
  <si>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</si>
  <si>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</si>
  <si>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</si>
  <si>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</si>
  <si>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</si>
  <si>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</si>
  <si>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</si>
  <si>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</si>
  <si>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</si>
  <si>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</si>
  <si>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</si>
  <si>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</si>
  <si>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</si>
  <si>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</si>
  <si>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</si>
  <si>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</si>
  <si>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</si>
  <si>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</si>
  <si>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</si>
  <si>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</si>
  <si>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</si>
  <si>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</si>
  <si>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</si>
  <si>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</si>
  <si>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</si>
  <si>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</si>
  <si>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</si>
  <si>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</si>
  <si>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</si>
  <si>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</si>
  <si>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</si>
  <si>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</si>
  <si>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</si>
  <si>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</si>
  <si>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</si>
  <si>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</si>
  <si>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</si>
  <si>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</si>
  <si>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</si>
  <si>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</si>
  <si>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</si>
  <si>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</si>
  <si>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</si>
  <si>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</si>
  <si>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</si>
  <si>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</si>
  <si>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</si>
  <si>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</si>
  <si>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</si>
  <si>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</si>
  <si>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</si>
  <si>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</si>
  <si>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</si>
  <si>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</si>
  <si>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</si>
  <si>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</si>
  <si>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</si>
  <si>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</si>
  <si>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</si>
  <si>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</si>
  <si>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</si>
  <si>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</si>
  <si>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</si>
  <si>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</si>
  <si>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</si>
  <si>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</si>
  <si>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</si>
  <si>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</si>
  <si>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</si>
  <si>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</si>
  <si>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</si>
  <si>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</si>
  <si>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</si>
  <si>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</si>
  <si>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</si>
  <si>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</si>
  <si>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</si>
  <si>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</si>
  <si>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</si>
  <si>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</si>
  <si>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Do at C-site</t>
  </si>
  <si>
    <t>I think station 4 goes away because we are installing them after the ports are welded on one at a time.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</si>
</sst>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16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4"/>
  <sheetViews>
    <sheetView tabSelected="1" workbookViewId="0" topLeftCell="A1">
      <pane ySplit="756" topLeftCell="BM1" activePane="bottomLeft" state="split"/>
      <selection pane="topLeft" activeCell="E1" sqref="E1:H1"/>
      <selection pane="bottomLeft" activeCell="C31" sqref="C31:F40"/>
    </sheetView>
  </sheetViews>
  <sheetFormatPr defaultColWidth="9.140625" defaultRowHeight="12.75"/>
  <cols>
    <col min="2" max="2" width="8.57421875" style="59" customWidth="1"/>
    <col min="3" max="3" width="5.7109375" style="58" customWidth="1"/>
    <col min="4" max="4" width="41.00390625" style="0" customWidth="1"/>
    <col min="5" max="5" width="9.8515625" style="0" customWidth="1"/>
    <col min="6" max="6" width="8.421875" style="0" bestFit="1" customWidth="1"/>
    <col min="7" max="7" width="10.140625" style="0" bestFit="1" customWidth="1"/>
    <col min="8" max="8" width="10.140625" style="67" bestFit="1" customWidth="1"/>
    <col min="9" max="9" width="10.140625" style="83" customWidth="1"/>
    <col min="10" max="10" width="7.00390625" style="0" bestFit="1" customWidth="1"/>
    <col min="11" max="14" width="2.28125" style="0" customWidth="1"/>
    <col min="15" max="15" width="4.7109375" style="0" customWidth="1"/>
    <col min="16" max="16" width="2.8515625" style="0" customWidth="1"/>
    <col min="17" max="17" width="5.140625" style="0" customWidth="1"/>
    <col min="18" max="18" width="1.8515625" style="0" customWidth="1"/>
    <col min="19" max="19" width="2.140625" style="0" customWidth="1"/>
    <col min="20" max="20" width="6.28125" style="0" customWidth="1"/>
    <col min="21" max="21" width="8.140625" style="75" customWidth="1"/>
    <col min="22" max="22" width="5.421875" style="0" bestFit="1" customWidth="1"/>
    <col min="23" max="23" width="5.421875" style="0" customWidth="1"/>
    <col min="24" max="25" width="2.28125" style="0" customWidth="1"/>
    <col min="26" max="27" width="7.7109375" style="0" customWidth="1"/>
    <col min="28" max="35" width="1.28515625" style="0" customWidth="1"/>
  </cols>
  <sheetData>
    <row r="1" spans="2:36" ht="24" thickBot="1">
      <c r="B1" s="1" t="s">
        <v>0</v>
      </c>
      <c r="C1" s="62"/>
      <c r="E1" s="25" t="s">
        <v>12</v>
      </c>
      <c r="F1" s="25" t="s">
        <v>13</v>
      </c>
      <c r="G1" s="25" t="s">
        <v>14</v>
      </c>
      <c r="H1" s="25" t="s">
        <v>15</v>
      </c>
      <c r="I1" s="77" t="s">
        <v>173</v>
      </c>
      <c r="J1" s="2"/>
      <c r="K1" s="2"/>
      <c r="L1" s="2"/>
      <c r="M1" s="2"/>
      <c r="N1" s="2"/>
      <c r="O1" s="3" t="s">
        <v>1</v>
      </c>
      <c r="P1" s="4"/>
      <c r="Q1" s="5" t="s">
        <v>2</v>
      </c>
      <c r="R1" s="6"/>
      <c r="S1" s="4"/>
      <c r="T1" s="3" t="s">
        <v>4</v>
      </c>
      <c r="U1" s="69" t="s">
        <v>142</v>
      </c>
      <c r="V1" s="3" t="s">
        <v>23</v>
      </c>
      <c r="W1" s="3" t="s">
        <v>143</v>
      </c>
      <c r="X1" s="2"/>
      <c r="Y1" s="2"/>
      <c r="Z1" s="3" t="s">
        <v>26</v>
      </c>
      <c r="AA1" s="3" t="s">
        <v>144</v>
      </c>
      <c r="AB1" s="2"/>
      <c r="AC1" s="2"/>
      <c r="AD1" s="2"/>
      <c r="AE1" s="2"/>
      <c r="AF1" s="2"/>
      <c r="AG1" s="2"/>
      <c r="AH1" s="7"/>
      <c r="AI1" s="8"/>
      <c r="AJ1" s="9"/>
    </row>
    <row r="2" spans="2:36" ht="12.75">
      <c r="B2" s="10" t="s">
        <v>5</v>
      </c>
      <c r="C2" s="54"/>
      <c r="E2" s="10"/>
      <c r="F2" s="11"/>
      <c r="G2" s="12"/>
      <c r="H2" s="11"/>
      <c r="I2" s="7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7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  <c r="AI2" s="8"/>
      <c r="AJ2" s="9"/>
    </row>
    <row r="3" spans="2:36" ht="12.75">
      <c r="B3" s="10" t="s">
        <v>6</v>
      </c>
      <c r="C3" s="54"/>
      <c r="E3" s="10"/>
      <c r="F3" s="11"/>
      <c r="G3" s="12"/>
      <c r="H3" s="11"/>
      <c r="I3" s="7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7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3"/>
      <c r="AI3" s="8"/>
      <c r="AJ3" s="9"/>
    </row>
    <row r="4" spans="2:36" ht="13.5" thickBot="1">
      <c r="B4" s="10" t="s">
        <v>7</v>
      </c>
      <c r="C4" s="54"/>
      <c r="E4" s="10"/>
      <c r="F4" s="11"/>
      <c r="G4" s="12"/>
      <c r="H4" s="11"/>
      <c r="I4" s="7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7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3"/>
      <c r="AI4" s="8"/>
      <c r="AJ4" s="9"/>
    </row>
    <row r="5" spans="2:36" ht="12.75">
      <c r="B5" s="54"/>
      <c r="C5" s="54"/>
      <c r="D5" s="11"/>
      <c r="E5" s="11"/>
      <c r="F5" s="11"/>
      <c r="G5" s="12"/>
      <c r="H5" s="11"/>
      <c r="I5" s="78"/>
      <c r="J5" s="14" t="s">
        <v>8</v>
      </c>
      <c r="K5" s="15"/>
      <c r="L5" s="15"/>
      <c r="M5" s="15"/>
      <c r="N5" s="16"/>
      <c r="O5" s="17" t="s">
        <v>9</v>
      </c>
      <c r="P5" s="18"/>
      <c r="Q5" s="15"/>
      <c r="R5" s="15"/>
      <c r="S5" s="18"/>
      <c r="T5" s="15"/>
      <c r="U5" s="71"/>
      <c r="V5" s="15"/>
      <c r="W5" s="15"/>
      <c r="X5" s="15"/>
      <c r="Y5" s="15"/>
      <c r="Z5" s="18"/>
      <c r="AA5" s="18"/>
      <c r="AB5" s="18"/>
      <c r="AC5" s="18"/>
      <c r="AD5" s="18"/>
      <c r="AE5" s="18"/>
      <c r="AF5" s="18"/>
      <c r="AG5" s="18"/>
      <c r="AH5" s="19"/>
      <c r="AI5" s="8"/>
      <c r="AJ5" s="9"/>
    </row>
    <row r="6" spans="2:36" ht="13.5" thickBot="1">
      <c r="B6" s="54"/>
      <c r="C6" s="54"/>
      <c r="D6" s="20"/>
      <c r="E6" s="20"/>
      <c r="F6" s="20"/>
      <c r="G6" s="21"/>
      <c r="H6" s="20"/>
      <c r="I6" s="79"/>
      <c r="J6" s="22">
        <v>1308</v>
      </c>
      <c r="K6" s="23">
        <v>1000</v>
      </c>
      <c r="L6" s="23">
        <v>1716</v>
      </c>
      <c r="M6" s="23">
        <v>1716</v>
      </c>
      <c r="N6" s="24">
        <v>1716</v>
      </c>
      <c r="O6" s="22">
        <v>168.7</v>
      </c>
      <c r="P6" s="23">
        <v>168.7</v>
      </c>
      <c r="Q6" s="23">
        <v>156.5</v>
      </c>
      <c r="R6" s="23">
        <v>128.59</v>
      </c>
      <c r="S6" s="23">
        <v>108.44</v>
      </c>
      <c r="T6" s="23">
        <v>78.33</v>
      </c>
      <c r="U6" s="72"/>
      <c r="V6" s="23">
        <v>180.79</v>
      </c>
      <c r="W6" s="23"/>
      <c r="X6" s="23">
        <v>116.7</v>
      </c>
      <c r="Y6" s="23">
        <v>168.88</v>
      </c>
      <c r="Z6" s="23">
        <v>138.6</v>
      </c>
      <c r="AA6" s="23"/>
      <c r="AB6" s="23">
        <v>138.6</v>
      </c>
      <c r="AC6" s="23">
        <v>78.33</v>
      </c>
      <c r="AD6" s="23">
        <v>144.88</v>
      </c>
      <c r="AE6" s="23">
        <v>93.69</v>
      </c>
      <c r="AF6" s="23">
        <v>70.98</v>
      </c>
      <c r="AG6" s="23">
        <v>162.83</v>
      </c>
      <c r="AH6" s="24">
        <v>229.54</v>
      </c>
      <c r="AI6" s="8"/>
      <c r="AJ6" s="9">
        <f>SUM(J6:AI6)</f>
        <v>9789.080000000002</v>
      </c>
    </row>
    <row r="7" spans="2:36" ht="72" thickBot="1">
      <c r="B7" s="55" t="s">
        <v>10</v>
      </c>
      <c r="C7" s="63"/>
      <c r="D7" s="25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80"/>
      <c r="J7" s="26" t="s">
        <v>16</v>
      </c>
      <c r="K7" s="27" t="s">
        <v>17</v>
      </c>
      <c r="L7" s="27" t="s">
        <v>18</v>
      </c>
      <c r="M7" s="27" t="s">
        <v>19</v>
      </c>
      <c r="N7" s="28" t="s">
        <v>20</v>
      </c>
      <c r="O7" s="3" t="s">
        <v>1</v>
      </c>
      <c r="P7" s="3" t="s">
        <v>21</v>
      </c>
      <c r="Q7" s="5" t="s">
        <v>2</v>
      </c>
      <c r="R7" s="6" t="s">
        <v>3</v>
      </c>
      <c r="S7" s="3" t="s">
        <v>22</v>
      </c>
      <c r="T7" s="3" t="s">
        <v>4</v>
      </c>
      <c r="U7" s="69"/>
      <c r="V7" s="3" t="s">
        <v>23</v>
      </c>
      <c r="W7" s="3"/>
      <c r="X7" s="3" t="s">
        <v>24</v>
      </c>
      <c r="Y7" s="3" t="s">
        <v>25</v>
      </c>
      <c r="Z7" s="3" t="s">
        <v>26</v>
      </c>
      <c r="AA7" s="3"/>
      <c r="AB7" s="3" t="s">
        <v>27</v>
      </c>
      <c r="AC7" s="3" t="s">
        <v>28</v>
      </c>
      <c r="AD7" s="3" t="s">
        <v>29</v>
      </c>
      <c r="AE7" s="3" t="s">
        <v>30</v>
      </c>
      <c r="AF7" s="3" t="s">
        <v>31</v>
      </c>
      <c r="AG7" s="3" t="s">
        <v>32</v>
      </c>
      <c r="AH7" s="29" t="s">
        <v>33</v>
      </c>
      <c r="AI7" s="30"/>
      <c r="AJ7" s="31" t="s">
        <v>34</v>
      </c>
    </row>
    <row r="8" spans="2:36" ht="12.75">
      <c r="B8" s="56"/>
      <c r="C8" s="56"/>
      <c r="D8" s="32"/>
      <c r="E8" s="32"/>
      <c r="F8" s="32"/>
      <c r="G8" s="33"/>
      <c r="H8" s="33"/>
      <c r="I8" s="81"/>
      <c r="J8" s="32"/>
      <c r="K8" s="32"/>
      <c r="L8" s="32"/>
      <c r="M8" s="32"/>
      <c r="N8" s="32"/>
      <c r="O8" s="32"/>
      <c r="P8" s="34"/>
      <c r="Q8" s="32"/>
      <c r="R8" s="32"/>
      <c r="S8" s="34"/>
      <c r="T8" s="32"/>
      <c r="U8" s="73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2:36" ht="12.75">
      <c r="B9" s="57"/>
      <c r="C9" s="57"/>
      <c r="D9" s="35"/>
      <c r="E9" s="35"/>
      <c r="F9" s="35"/>
      <c r="G9" s="36"/>
      <c r="H9" s="36"/>
      <c r="I9" s="82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7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ht="12.75">
      <c r="B10" s="58"/>
    </row>
    <row r="11" ht="12.75">
      <c r="B11" s="58"/>
    </row>
    <row r="12" ht="12.75">
      <c r="B12" s="45" t="s">
        <v>35</v>
      </c>
    </row>
    <row r="13" spans="1:9" ht="12.75">
      <c r="A13">
        <v>9</v>
      </c>
      <c r="B13" s="60"/>
      <c r="C13" s="45" t="s">
        <v>43</v>
      </c>
      <c r="D13" s="37"/>
      <c r="E13" s="37"/>
      <c r="F13" s="38"/>
      <c r="G13" s="39"/>
      <c r="H13" s="39"/>
      <c r="I13" s="84"/>
    </row>
    <row r="14" spans="1:17" ht="12.75">
      <c r="A14">
        <v>12</v>
      </c>
      <c r="B14" s="60"/>
      <c r="C14" s="60"/>
      <c r="D14" s="40" t="s">
        <v>44</v>
      </c>
      <c r="E14" s="40">
        <v>362</v>
      </c>
      <c r="F14" s="41">
        <v>362</v>
      </c>
      <c r="G14" s="42">
        <v>38991</v>
      </c>
      <c r="H14" s="42">
        <v>39353</v>
      </c>
      <c r="I14" s="85"/>
      <c r="Q14">
        <v>140</v>
      </c>
    </row>
    <row r="15" spans="1:17" ht="12.75">
      <c r="A15">
        <v>13</v>
      </c>
      <c r="B15" s="60"/>
      <c r="C15" s="60"/>
      <c r="D15" s="40" t="s">
        <v>45</v>
      </c>
      <c r="E15" s="40">
        <v>362</v>
      </c>
      <c r="F15" s="41">
        <v>362</v>
      </c>
      <c r="G15" s="42">
        <v>38991</v>
      </c>
      <c r="H15" s="42">
        <v>39353</v>
      </c>
      <c r="I15" s="85"/>
      <c r="Q15">
        <v>362</v>
      </c>
    </row>
    <row r="16" spans="1:17" ht="12.75">
      <c r="A16">
        <v>14</v>
      </c>
      <c r="B16" s="60"/>
      <c r="C16" s="60"/>
      <c r="D16" s="40" t="s">
        <v>46</v>
      </c>
      <c r="E16" s="40">
        <v>273</v>
      </c>
      <c r="F16" s="41">
        <v>273</v>
      </c>
      <c r="G16" s="42">
        <v>39356</v>
      </c>
      <c r="H16" s="42">
        <v>39629</v>
      </c>
      <c r="I16" s="85"/>
      <c r="Q16">
        <v>362</v>
      </c>
    </row>
    <row r="17" spans="1:15" ht="12.75">
      <c r="A17">
        <v>15</v>
      </c>
      <c r="B17" s="60"/>
      <c r="C17" s="60"/>
      <c r="D17" s="40" t="s">
        <v>47</v>
      </c>
      <c r="E17" s="40">
        <v>362</v>
      </c>
      <c r="F17" s="41">
        <v>362</v>
      </c>
      <c r="G17" s="42">
        <v>38991</v>
      </c>
      <c r="H17" s="42">
        <v>39353</v>
      </c>
      <c r="I17" s="85"/>
      <c r="O17">
        <v>365</v>
      </c>
    </row>
    <row r="18" spans="1:15" ht="12.75">
      <c r="A18">
        <v>16</v>
      </c>
      <c r="B18" s="60"/>
      <c r="C18" s="60"/>
      <c r="D18" s="40" t="s">
        <v>48</v>
      </c>
      <c r="E18" s="40" t="s">
        <v>41</v>
      </c>
      <c r="F18" s="41">
        <v>192</v>
      </c>
      <c r="G18" s="42">
        <v>39353</v>
      </c>
      <c r="H18" s="42">
        <v>39545</v>
      </c>
      <c r="I18" s="85"/>
      <c r="O18">
        <v>180</v>
      </c>
    </row>
    <row r="19" spans="1:17" ht="12.75">
      <c r="A19">
        <v>17</v>
      </c>
      <c r="B19" s="60"/>
      <c r="C19" s="60"/>
      <c r="D19" s="40" t="s">
        <v>49</v>
      </c>
      <c r="E19" s="40">
        <v>365</v>
      </c>
      <c r="F19" s="41">
        <v>365</v>
      </c>
      <c r="G19" s="42">
        <v>38991</v>
      </c>
      <c r="H19" s="42">
        <v>39356</v>
      </c>
      <c r="I19" s="85"/>
      <c r="Q19">
        <v>365</v>
      </c>
    </row>
    <row r="20" spans="1:17" ht="12.75">
      <c r="A20">
        <v>18</v>
      </c>
      <c r="B20" s="60"/>
      <c r="C20" s="60"/>
      <c r="D20" s="40" t="s">
        <v>50</v>
      </c>
      <c r="E20" s="40">
        <v>189</v>
      </c>
      <c r="F20" s="41">
        <v>189</v>
      </c>
      <c r="G20" s="42">
        <v>39356</v>
      </c>
      <c r="H20" s="42">
        <v>39545</v>
      </c>
      <c r="I20" s="85"/>
      <c r="Q20">
        <v>180</v>
      </c>
    </row>
    <row r="21" spans="1:20" ht="12.75">
      <c r="A21">
        <v>19</v>
      </c>
      <c r="B21" s="60"/>
      <c r="C21" s="64"/>
      <c r="D21" s="37" t="s">
        <v>51</v>
      </c>
      <c r="E21" s="37" t="e">
        <v>#VALUE!</v>
      </c>
      <c r="F21" s="38" t="e">
        <v>#VALUE!</v>
      </c>
      <c r="G21" s="39">
        <v>38626</v>
      </c>
      <c r="H21" s="40" t="s">
        <v>41</v>
      </c>
      <c r="I21" s="85"/>
      <c r="T21">
        <v>80</v>
      </c>
    </row>
    <row r="22" spans="1:9" ht="12.75">
      <c r="A22">
        <v>20</v>
      </c>
      <c r="B22" s="60"/>
      <c r="C22" s="45" t="s">
        <v>52</v>
      </c>
      <c r="D22" s="37"/>
      <c r="E22" s="37"/>
      <c r="F22" s="38"/>
      <c r="G22" s="39"/>
      <c r="H22" s="40"/>
      <c r="I22" s="85"/>
    </row>
    <row r="23" spans="1:21" ht="12.75">
      <c r="A23">
        <v>21</v>
      </c>
      <c r="B23" s="60"/>
      <c r="C23" s="60"/>
      <c r="D23" s="40" t="s">
        <v>59</v>
      </c>
      <c r="E23" s="40">
        <v>27</v>
      </c>
      <c r="F23" s="41">
        <v>14</v>
      </c>
      <c r="G23" s="42">
        <v>39202</v>
      </c>
      <c r="H23" s="42">
        <f>G23+F23</f>
        <v>39216</v>
      </c>
      <c r="I23" s="85"/>
      <c r="T23">
        <v>7</v>
      </c>
      <c r="U23" s="75">
        <f>(4*F23)-(2*4*INT(F23/7))</f>
        <v>40</v>
      </c>
    </row>
    <row r="24" spans="1:21" ht="12.75">
      <c r="A24">
        <v>22</v>
      </c>
      <c r="B24" s="60"/>
      <c r="C24" s="60"/>
      <c r="D24" s="40" t="s">
        <v>37</v>
      </c>
      <c r="E24" s="40">
        <v>6</v>
      </c>
      <c r="F24" s="40">
        <v>6</v>
      </c>
      <c r="G24" s="42">
        <f>H121</f>
        <v>39108</v>
      </c>
      <c r="H24" s="42">
        <f>G24+F24</f>
        <v>39114</v>
      </c>
      <c r="I24" s="85"/>
      <c r="T24">
        <v>4</v>
      </c>
      <c r="U24" s="75">
        <f>(4*F24)-(2*4*INT(F24/7))</f>
        <v>24</v>
      </c>
    </row>
    <row r="25" spans="1:9" ht="12.75">
      <c r="A25">
        <v>23</v>
      </c>
      <c r="B25" s="60"/>
      <c r="C25" s="60"/>
      <c r="D25" s="43" t="s">
        <v>57</v>
      </c>
      <c r="E25" s="40"/>
      <c r="F25" s="40"/>
      <c r="G25" s="44"/>
      <c r="H25" s="42"/>
      <c r="I25" s="85"/>
    </row>
    <row r="26" spans="1:9" ht="12.75">
      <c r="A26">
        <v>24</v>
      </c>
      <c r="B26" s="60"/>
      <c r="C26" s="60"/>
      <c r="D26" s="43" t="s">
        <v>58</v>
      </c>
      <c r="E26" s="40"/>
      <c r="F26" s="40"/>
      <c r="G26" s="44"/>
      <c r="H26" s="42"/>
      <c r="I26" s="85"/>
    </row>
    <row r="27" spans="1:21" ht="12.75">
      <c r="A27">
        <v>25</v>
      </c>
      <c r="B27" s="60"/>
      <c r="C27" s="60"/>
      <c r="D27" s="40" t="s">
        <v>38</v>
      </c>
      <c r="E27" s="40">
        <v>6</v>
      </c>
      <c r="F27" s="41">
        <v>6</v>
      </c>
      <c r="G27" s="42">
        <f>H23</f>
        <v>39216</v>
      </c>
      <c r="H27" s="42">
        <f>G27+F27</f>
        <v>39222</v>
      </c>
      <c r="I27" s="85"/>
      <c r="T27">
        <v>3</v>
      </c>
      <c r="U27" s="75">
        <f>(4*F27)-(2*4*INT(F27/7))</f>
        <v>24</v>
      </c>
    </row>
    <row r="28" spans="1:21" ht="12.75">
      <c r="A28">
        <v>26</v>
      </c>
      <c r="B28" s="60"/>
      <c r="C28" s="60"/>
      <c r="D28" s="40" t="s">
        <v>39</v>
      </c>
      <c r="E28" s="40">
        <v>6</v>
      </c>
      <c r="F28" s="41">
        <v>2</v>
      </c>
      <c r="G28" s="42">
        <f>H27</f>
        <v>39222</v>
      </c>
      <c r="H28" s="42">
        <f>G28+F28</f>
        <v>39224</v>
      </c>
      <c r="I28" s="85"/>
      <c r="T28">
        <v>6</v>
      </c>
      <c r="U28" s="75">
        <f>(2*8*F28)-(2*8*INT(F28/7))</f>
        <v>32</v>
      </c>
    </row>
    <row r="29" spans="1:21" ht="12.75">
      <c r="A29">
        <v>27</v>
      </c>
      <c r="B29" s="60"/>
      <c r="C29" s="60"/>
      <c r="D29" s="40" t="s">
        <v>40</v>
      </c>
      <c r="E29" s="40">
        <v>6</v>
      </c>
      <c r="F29" s="41">
        <v>1</v>
      </c>
      <c r="G29" s="42">
        <f>H28</f>
        <v>39224</v>
      </c>
      <c r="H29" s="42">
        <f>G29+F29</f>
        <v>39225</v>
      </c>
      <c r="I29" s="85"/>
      <c r="T29">
        <v>1</v>
      </c>
      <c r="U29" s="75">
        <f>(2*8*F29)-(2*8*INT(F29/7))</f>
        <v>16</v>
      </c>
    </row>
    <row r="30" spans="1:9" ht="12.75">
      <c r="A30">
        <v>28</v>
      </c>
      <c r="B30" s="60"/>
      <c r="C30" s="64"/>
      <c r="D30" s="40" t="s">
        <v>60</v>
      </c>
      <c r="E30" s="40"/>
      <c r="F30" s="41"/>
      <c r="G30" s="40" t="s">
        <v>41</v>
      </c>
      <c r="H30" s="42">
        <f>H29</f>
        <v>39225</v>
      </c>
      <c r="I30" s="85"/>
    </row>
    <row r="31" spans="1:9" ht="12.75">
      <c r="A31">
        <v>29</v>
      </c>
      <c r="B31" s="60"/>
      <c r="C31" s="45" t="s">
        <v>61</v>
      </c>
      <c r="D31" s="40"/>
      <c r="E31" s="40"/>
      <c r="F31" s="41"/>
      <c r="G31" s="40"/>
      <c r="H31" s="42"/>
      <c r="I31" s="85"/>
    </row>
    <row r="32" spans="1:21" ht="18.75" customHeight="1">
      <c r="A32">
        <v>30</v>
      </c>
      <c r="B32" s="60"/>
      <c r="C32" s="60"/>
      <c r="D32" s="40" t="s">
        <v>36</v>
      </c>
      <c r="E32" s="40">
        <v>27</v>
      </c>
      <c r="F32" s="41">
        <v>10</v>
      </c>
      <c r="G32" s="42">
        <v>39212</v>
      </c>
      <c r="H32" s="42">
        <f>G32+F32</f>
        <v>39222</v>
      </c>
      <c r="I32" s="85"/>
      <c r="U32" s="75">
        <f>(4*F32)-(2*4*INT(F32/7))</f>
        <v>32</v>
      </c>
    </row>
    <row r="33" spans="1:21" ht="12.75">
      <c r="A33">
        <v>31</v>
      </c>
      <c r="B33" s="60"/>
      <c r="C33" s="60"/>
      <c r="D33" s="40" t="s">
        <v>37</v>
      </c>
      <c r="E33" s="40">
        <v>6</v>
      </c>
      <c r="F33" s="41">
        <v>6</v>
      </c>
      <c r="G33" s="42">
        <f>H32</f>
        <v>39222</v>
      </c>
      <c r="H33" s="42">
        <f>G33+F33</f>
        <v>39228</v>
      </c>
      <c r="I33" s="85"/>
      <c r="U33" s="75">
        <f>(4*F33)-(2*4*INT(F33/7))</f>
        <v>24</v>
      </c>
    </row>
    <row r="34" spans="1:9" ht="12.75">
      <c r="A34">
        <v>32</v>
      </c>
      <c r="B34" s="60"/>
      <c r="C34" s="60"/>
      <c r="D34" s="43" t="s">
        <v>57</v>
      </c>
      <c r="E34" s="40"/>
      <c r="F34" s="40"/>
      <c r="G34" s="44"/>
      <c r="H34" s="42"/>
      <c r="I34" s="85"/>
    </row>
    <row r="35" spans="1:9" ht="12.75">
      <c r="A35">
        <v>33</v>
      </c>
      <c r="B35" s="60"/>
      <c r="C35" s="60"/>
      <c r="D35" s="43" t="s">
        <v>58</v>
      </c>
      <c r="E35" s="40"/>
      <c r="F35" s="40"/>
      <c r="G35" s="44"/>
      <c r="H35" s="42"/>
      <c r="I35" s="85"/>
    </row>
    <row r="36" spans="1:21" ht="12.75">
      <c r="A36">
        <v>34</v>
      </c>
      <c r="B36" s="60"/>
      <c r="C36" s="60"/>
      <c r="D36" s="40" t="s">
        <v>38</v>
      </c>
      <c r="E36" s="40">
        <v>6</v>
      </c>
      <c r="F36" s="41">
        <v>6</v>
      </c>
      <c r="G36" s="42">
        <v>39255</v>
      </c>
      <c r="H36" s="42">
        <f aca="true" t="shared" si="0" ref="H36:H43">G36+F36</f>
        <v>39261</v>
      </c>
      <c r="I36" s="85"/>
      <c r="U36" s="75">
        <f>(4*F36)-(2*4*INT(F36/7))</f>
        <v>24</v>
      </c>
    </row>
    <row r="37" spans="1:21" ht="12.75">
      <c r="A37">
        <v>35</v>
      </c>
      <c r="B37" s="60"/>
      <c r="C37" s="60"/>
      <c r="D37" s="40" t="s">
        <v>39</v>
      </c>
      <c r="E37" s="40">
        <v>6</v>
      </c>
      <c r="F37" s="41">
        <v>6</v>
      </c>
      <c r="G37" s="42">
        <f>H36</f>
        <v>39261</v>
      </c>
      <c r="H37" s="42">
        <f t="shared" si="0"/>
        <v>39267</v>
      </c>
      <c r="I37" s="85"/>
      <c r="U37" s="75">
        <f>(2*8*F37)-(2*8*INT(F37/7))</f>
        <v>96</v>
      </c>
    </row>
    <row r="38" spans="1:21" ht="12.75">
      <c r="A38">
        <v>36</v>
      </c>
      <c r="B38" s="60"/>
      <c r="C38" s="60"/>
      <c r="D38" s="40" t="s">
        <v>40</v>
      </c>
      <c r="E38" s="40">
        <v>6</v>
      </c>
      <c r="F38" s="41">
        <v>6</v>
      </c>
      <c r="G38" s="42">
        <f>H37</f>
        <v>39267</v>
      </c>
      <c r="H38" s="42">
        <f t="shared" si="0"/>
        <v>39273</v>
      </c>
      <c r="I38" s="85"/>
      <c r="U38" s="75">
        <f>(2*8*F38)-(2*8*INT(F38/7))</f>
        <v>96</v>
      </c>
    </row>
    <row r="39" spans="1:9" ht="12.75">
      <c r="A39">
        <v>37</v>
      </c>
      <c r="B39" s="60"/>
      <c r="C39" s="60"/>
      <c r="D39" s="40" t="s">
        <v>62</v>
      </c>
      <c r="E39" s="40"/>
      <c r="F39" s="41">
        <v>1</v>
      </c>
      <c r="G39" s="42">
        <f>H38</f>
        <v>39273</v>
      </c>
      <c r="H39" s="42">
        <v>39274</v>
      </c>
      <c r="I39" s="85"/>
    </row>
    <row r="40" spans="1:21" ht="12.75">
      <c r="A40">
        <v>38</v>
      </c>
      <c r="B40" s="60"/>
      <c r="C40" s="64"/>
      <c r="D40" s="40" t="s">
        <v>42</v>
      </c>
      <c r="E40" s="40">
        <v>6</v>
      </c>
      <c r="F40" s="41">
        <v>6</v>
      </c>
      <c r="G40" s="42">
        <f>H39</f>
        <v>39274</v>
      </c>
      <c r="H40" s="42">
        <f t="shared" si="0"/>
        <v>39280</v>
      </c>
      <c r="I40" s="85"/>
      <c r="T40">
        <v>80</v>
      </c>
      <c r="U40" s="75">
        <f>(2*8*F40)-(2*8*INT(F40/7))</f>
        <v>96</v>
      </c>
    </row>
    <row r="41" spans="1:9" ht="12.75">
      <c r="A41">
        <v>39</v>
      </c>
      <c r="B41" s="60"/>
      <c r="C41" s="45" t="s">
        <v>63</v>
      </c>
      <c r="D41" s="40"/>
      <c r="E41" s="40"/>
      <c r="F41" s="41"/>
      <c r="G41" s="42"/>
      <c r="H41" s="42"/>
      <c r="I41" s="85"/>
    </row>
    <row r="42" spans="1:21" ht="12.75">
      <c r="A42">
        <v>40</v>
      </c>
      <c r="B42" s="60"/>
      <c r="D42" s="40" t="s">
        <v>36</v>
      </c>
      <c r="E42" s="40">
        <v>27</v>
      </c>
      <c r="F42" s="41">
        <v>14</v>
      </c>
      <c r="G42" s="42">
        <v>39356</v>
      </c>
      <c r="H42" s="42">
        <f t="shared" si="0"/>
        <v>39370</v>
      </c>
      <c r="I42" s="85"/>
      <c r="U42" s="75">
        <f aca="true" t="shared" si="1" ref="U42:U53">4*F42-(2*8*F42/7)</f>
        <v>24</v>
      </c>
    </row>
    <row r="43" spans="1:21" ht="12.75">
      <c r="A43">
        <v>41</v>
      </c>
      <c r="B43" s="60"/>
      <c r="C43" s="60"/>
      <c r="D43" s="40" t="s">
        <v>37</v>
      </c>
      <c r="E43" s="40">
        <v>6</v>
      </c>
      <c r="F43" s="41">
        <v>6</v>
      </c>
      <c r="G43" s="42">
        <f>H42</f>
        <v>39370</v>
      </c>
      <c r="H43" s="42">
        <f t="shared" si="0"/>
        <v>39376</v>
      </c>
      <c r="I43" s="85"/>
      <c r="U43" s="75">
        <f t="shared" si="1"/>
        <v>10.285714285714286</v>
      </c>
    </row>
    <row r="44" spans="1:9" ht="12.75">
      <c r="A44">
        <v>42</v>
      </c>
      <c r="B44" s="60"/>
      <c r="C44" s="60"/>
      <c r="D44" s="43" t="s">
        <v>57</v>
      </c>
      <c r="E44" s="40"/>
      <c r="F44" s="40"/>
      <c r="G44" s="44"/>
      <c r="H44" s="42"/>
      <c r="I44" s="85"/>
    </row>
    <row r="45" spans="1:9" ht="12.75">
      <c r="A45">
        <v>43</v>
      </c>
      <c r="B45" s="60"/>
      <c r="C45" s="60"/>
      <c r="D45" s="43" t="s">
        <v>58</v>
      </c>
      <c r="E45" s="40"/>
      <c r="F45" s="40"/>
      <c r="G45" s="44"/>
      <c r="H45" s="42"/>
      <c r="I45" s="85"/>
    </row>
    <row r="46" spans="1:21" ht="12.75">
      <c r="A46">
        <v>44</v>
      </c>
      <c r="B46" s="60"/>
      <c r="C46" s="60"/>
      <c r="D46" s="40" t="s">
        <v>38</v>
      </c>
      <c r="E46" s="40">
        <v>6</v>
      </c>
      <c r="F46" s="41">
        <v>6</v>
      </c>
      <c r="G46" s="42">
        <f>H43</f>
        <v>39376</v>
      </c>
      <c r="H46" s="42">
        <f>G46+F46</f>
        <v>39382</v>
      </c>
      <c r="I46" s="85"/>
      <c r="U46" s="75">
        <f t="shared" si="1"/>
        <v>10.285714285714286</v>
      </c>
    </row>
    <row r="47" spans="1:21" ht="12.75">
      <c r="A47">
        <v>45</v>
      </c>
      <c r="B47" s="60"/>
      <c r="C47" s="60"/>
      <c r="D47" s="40" t="s">
        <v>39</v>
      </c>
      <c r="E47" s="40">
        <v>7</v>
      </c>
      <c r="F47" s="41">
        <v>7</v>
      </c>
      <c r="G47" s="42">
        <f>H46</f>
        <v>39382</v>
      </c>
      <c r="H47" s="42">
        <f>G47+F47</f>
        <v>39389</v>
      </c>
      <c r="I47" s="85"/>
      <c r="U47" s="75">
        <f t="shared" si="1"/>
        <v>12</v>
      </c>
    </row>
    <row r="48" spans="1:21" ht="12.75">
      <c r="A48">
        <v>46</v>
      </c>
      <c r="B48" s="60"/>
      <c r="C48" s="60"/>
      <c r="D48" s="40" t="s">
        <v>40</v>
      </c>
      <c r="E48" s="40">
        <v>7</v>
      </c>
      <c r="F48" s="41">
        <v>7</v>
      </c>
      <c r="G48" s="42">
        <f>H47</f>
        <v>39389</v>
      </c>
      <c r="H48" s="42">
        <f>G48+F48</f>
        <v>39396</v>
      </c>
      <c r="I48" s="85"/>
      <c r="U48" s="75">
        <f t="shared" si="1"/>
        <v>12</v>
      </c>
    </row>
    <row r="49" spans="1:9" ht="12.75">
      <c r="A49">
        <v>47</v>
      </c>
      <c r="B49" s="60"/>
      <c r="C49" s="60"/>
      <c r="D49" s="40" t="s">
        <v>64</v>
      </c>
      <c r="E49" s="40"/>
      <c r="F49" s="41">
        <v>1</v>
      </c>
      <c r="G49" s="42">
        <f>H48</f>
        <v>39396</v>
      </c>
      <c r="H49" s="42">
        <f>G49+F49</f>
        <v>39397</v>
      </c>
      <c r="I49" s="85"/>
    </row>
    <row r="50" spans="1:21" ht="12.75">
      <c r="A50">
        <v>48</v>
      </c>
      <c r="B50" s="60"/>
      <c r="C50" s="60"/>
      <c r="D50" s="40" t="s">
        <v>42</v>
      </c>
      <c r="E50" s="40">
        <v>6</v>
      </c>
      <c r="F50" s="41">
        <v>6</v>
      </c>
      <c r="G50" s="42">
        <f>H49</f>
        <v>39397</v>
      </c>
      <c r="H50" s="42">
        <f>G50+F50</f>
        <v>39403</v>
      </c>
      <c r="I50" s="85"/>
      <c r="T50">
        <v>80</v>
      </c>
      <c r="U50" s="75">
        <f t="shared" si="1"/>
        <v>10.285714285714286</v>
      </c>
    </row>
    <row r="51" spans="1:21" ht="12.75">
      <c r="A51">
        <v>49</v>
      </c>
      <c r="B51" s="45" t="s">
        <v>65</v>
      </c>
      <c r="C51" s="65"/>
      <c r="D51" s="46"/>
      <c r="E51" s="47"/>
      <c r="F51" s="41"/>
      <c r="G51" s="46"/>
      <c r="H51" s="46"/>
      <c r="I51" s="85"/>
      <c r="U51" s="76">
        <f>SUM(U23:U50)</f>
        <v>582.857142857143</v>
      </c>
    </row>
    <row r="52" spans="1:9" ht="12.75">
      <c r="A52">
        <v>50</v>
      </c>
      <c r="B52" s="45" t="s">
        <v>141</v>
      </c>
      <c r="C52" s="66"/>
      <c r="D52" s="47"/>
      <c r="E52" s="47"/>
      <c r="G52" s="47"/>
      <c r="H52" s="47"/>
      <c r="I52" s="85"/>
    </row>
    <row r="53" spans="1:21" ht="12.75">
      <c r="A53">
        <v>51</v>
      </c>
      <c r="B53" s="61"/>
      <c r="C53" s="45" t="s">
        <v>66</v>
      </c>
      <c r="D53" s="47"/>
      <c r="E53" s="47"/>
      <c r="F53" s="41"/>
      <c r="G53" s="47"/>
      <c r="H53" s="47"/>
      <c r="I53" s="85"/>
      <c r="U53" s="75">
        <f t="shared" si="1"/>
        <v>0</v>
      </c>
    </row>
    <row r="54" spans="1:21" ht="12.75">
      <c r="A54">
        <v>52</v>
      </c>
      <c r="D54" s="40" t="s">
        <v>67</v>
      </c>
      <c r="E54" s="40">
        <v>362</v>
      </c>
      <c r="F54" s="41">
        <v>362</v>
      </c>
      <c r="G54" s="42">
        <v>38991</v>
      </c>
      <c r="H54" s="42">
        <f aca="true" t="shared" si="2" ref="H54:H59">G54+F54</f>
        <v>39353</v>
      </c>
      <c r="I54" s="85"/>
      <c r="T54">
        <v>696.6605400000001</v>
      </c>
      <c r="U54" s="75">
        <f>4*F54-(2*8*F54/7)</f>
        <v>620.5714285714286</v>
      </c>
    </row>
    <row r="55" spans="1:21" ht="12.75">
      <c r="A55">
        <v>53</v>
      </c>
      <c r="B55" s="60"/>
      <c r="C55" s="60"/>
      <c r="D55" s="40" t="s">
        <v>67</v>
      </c>
      <c r="E55" s="40">
        <v>363</v>
      </c>
      <c r="F55" s="41">
        <v>363</v>
      </c>
      <c r="G55" s="42">
        <f>H54</f>
        <v>39353</v>
      </c>
      <c r="H55" s="42">
        <f t="shared" si="2"/>
        <v>39716</v>
      </c>
      <c r="I55" s="85"/>
      <c r="T55">
        <v>838.34</v>
      </c>
      <c r="U55" s="75">
        <f>4*F55-(2*8*F55/7)</f>
        <v>622.2857142857143</v>
      </c>
    </row>
    <row r="56" spans="1:21" ht="12.75">
      <c r="A56">
        <v>54</v>
      </c>
      <c r="B56" s="60"/>
      <c r="C56" s="60"/>
      <c r="D56" s="40" t="s">
        <v>145</v>
      </c>
      <c r="E56" s="40"/>
      <c r="F56" s="41">
        <v>362</v>
      </c>
      <c r="G56" s="42">
        <v>38991</v>
      </c>
      <c r="H56" s="42">
        <f>G56+F56</f>
        <v>39353</v>
      </c>
      <c r="I56" s="85"/>
      <c r="U56" s="75">
        <f>8*F56-(2*8*F56/7)</f>
        <v>2068.5714285714284</v>
      </c>
    </row>
    <row r="57" spans="1:21" ht="12.75">
      <c r="A57">
        <v>55</v>
      </c>
      <c r="B57" s="60"/>
      <c r="C57" s="60"/>
      <c r="D57" s="40" t="s">
        <v>146</v>
      </c>
      <c r="E57" s="40"/>
      <c r="F57" s="41">
        <v>363</v>
      </c>
      <c r="G57" s="42">
        <v>39356</v>
      </c>
      <c r="H57" s="42">
        <f>G57+F57</f>
        <v>39719</v>
      </c>
      <c r="I57" s="85"/>
      <c r="U57" s="75">
        <f>8*F57-(2*8*F57/7)</f>
        <v>2074.285714285714</v>
      </c>
    </row>
    <row r="58" spans="1:21" ht="12.75">
      <c r="A58">
        <v>56</v>
      </c>
      <c r="B58" s="60"/>
      <c r="C58" s="60"/>
      <c r="D58" s="40" t="s">
        <v>147</v>
      </c>
      <c r="E58" s="40">
        <v>362</v>
      </c>
      <c r="F58" s="41">
        <v>362</v>
      </c>
      <c r="G58" s="42">
        <f>H54</f>
        <v>39353</v>
      </c>
      <c r="H58" s="42">
        <f>G58+F58</f>
        <v>39715</v>
      </c>
      <c r="I58" s="85"/>
      <c r="Q58">
        <f>1.5*8*F58-(2*8*F58/7)</f>
        <v>3516.5714285714284</v>
      </c>
      <c r="T58">
        <v>1435.968</v>
      </c>
      <c r="U58" s="75">
        <f>8*F58-(2*8*F58/7)</f>
        <v>2068.5714285714284</v>
      </c>
    </row>
    <row r="59" spans="1:21" ht="12.75">
      <c r="A59">
        <v>57</v>
      </c>
      <c r="B59" s="60"/>
      <c r="C59" s="60"/>
      <c r="D59" s="40" t="s">
        <v>148</v>
      </c>
      <c r="E59" s="40">
        <v>362</v>
      </c>
      <c r="F59" s="41">
        <v>362</v>
      </c>
      <c r="G59" s="42">
        <f>H55</f>
        <v>39716</v>
      </c>
      <c r="H59" s="42">
        <f t="shared" si="2"/>
        <v>40078</v>
      </c>
      <c r="I59" s="85"/>
      <c r="Q59">
        <f>8*F59-(2*8*F59/7)</f>
        <v>2068.5714285714284</v>
      </c>
      <c r="T59">
        <v>1435.968</v>
      </c>
      <c r="U59" s="75">
        <f>8*F59-(2*8*F59/7)</f>
        <v>2068.5714285714284</v>
      </c>
    </row>
    <row r="60" spans="1:9" ht="12.75">
      <c r="A60">
        <v>58</v>
      </c>
      <c r="B60" s="45" t="s">
        <v>151</v>
      </c>
      <c r="D60" s="40"/>
      <c r="E60" s="40"/>
      <c r="F60" s="41"/>
      <c r="G60" s="42"/>
      <c r="H60" s="42"/>
      <c r="I60" s="85"/>
    </row>
    <row r="61" spans="1:27" ht="12.75">
      <c r="A61">
        <v>59</v>
      </c>
      <c r="B61" s="45" t="s">
        <v>151</v>
      </c>
      <c r="D61" s="40" t="s">
        <v>68</v>
      </c>
      <c r="E61" s="40">
        <v>75</v>
      </c>
      <c r="F61" s="41">
        <v>35</v>
      </c>
      <c r="G61" s="42">
        <v>39092</v>
      </c>
      <c r="H61" s="42">
        <f aca="true" t="shared" si="3" ref="H61:H75">G61+F61</f>
        <v>39127</v>
      </c>
      <c r="I61" s="85">
        <v>1</v>
      </c>
      <c r="T61">
        <v>245</v>
      </c>
      <c r="U61" s="75">
        <f aca="true" t="shared" si="4" ref="U61:U125">2*8*F61-(2*8*INT(F61/7))</f>
        <v>480</v>
      </c>
      <c r="Z61">
        <v>67</v>
      </c>
      <c r="AA61" t="s">
        <v>149</v>
      </c>
    </row>
    <row r="62" spans="1:26" ht="12.75">
      <c r="A62">
        <v>60</v>
      </c>
      <c r="B62" s="45" t="s">
        <v>151</v>
      </c>
      <c r="D62" s="40" t="s">
        <v>69</v>
      </c>
      <c r="E62" s="40">
        <v>75</v>
      </c>
      <c r="F62" s="41">
        <v>7</v>
      </c>
      <c r="G62" s="42">
        <f aca="true" t="shared" si="5" ref="G62:G107">H61</f>
        <v>39127</v>
      </c>
      <c r="H62" s="42">
        <f t="shared" si="3"/>
        <v>39134</v>
      </c>
      <c r="I62" s="85">
        <v>1</v>
      </c>
      <c r="T62">
        <v>17.1</v>
      </c>
      <c r="U62" s="75">
        <f>2*8*F62-(2*8*INT(F62/7))</f>
        <v>96</v>
      </c>
      <c r="Z62">
        <v>47.736</v>
      </c>
    </row>
    <row r="63" spans="1:26" ht="12.75">
      <c r="A63">
        <v>61</v>
      </c>
      <c r="B63" s="45" t="s">
        <v>151</v>
      </c>
      <c r="D63" s="40" t="s">
        <v>70</v>
      </c>
      <c r="E63" s="40">
        <v>2</v>
      </c>
      <c r="F63" s="41">
        <v>1</v>
      </c>
      <c r="G63" s="42">
        <f t="shared" si="5"/>
        <v>39134</v>
      </c>
      <c r="H63" s="42">
        <f t="shared" si="3"/>
        <v>39135</v>
      </c>
      <c r="I63" s="85">
        <v>1</v>
      </c>
      <c r="U63" s="75">
        <f>2*8*F63-(2*8*INT(F63/7))</f>
        <v>16</v>
      </c>
      <c r="Z63">
        <v>18</v>
      </c>
    </row>
    <row r="64" spans="1:26" ht="12.75">
      <c r="A64">
        <v>62</v>
      </c>
      <c r="B64" s="45" t="s">
        <v>151</v>
      </c>
      <c r="D64" s="40" t="s">
        <v>83</v>
      </c>
      <c r="E64" s="40">
        <v>75</v>
      </c>
      <c r="F64" s="41">
        <v>3</v>
      </c>
      <c r="G64" s="42">
        <f t="shared" si="5"/>
        <v>39135</v>
      </c>
      <c r="H64" s="42">
        <f t="shared" si="3"/>
        <v>39138</v>
      </c>
      <c r="I64" s="85">
        <v>1</v>
      </c>
      <c r="T64">
        <v>42</v>
      </c>
      <c r="U64" s="75">
        <f t="shared" si="4"/>
        <v>48</v>
      </c>
      <c r="Z64">
        <v>42</v>
      </c>
    </row>
    <row r="65" spans="1:26" ht="12.75">
      <c r="A65">
        <v>63</v>
      </c>
      <c r="B65" s="45" t="s">
        <v>151</v>
      </c>
      <c r="D65" s="40" t="s">
        <v>72</v>
      </c>
      <c r="E65" s="40">
        <v>43</v>
      </c>
      <c r="F65" s="41">
        <v>14</v>
      </c>
      <c r="G65" s="42">
        <f t="shared" si="5"/>
        <v>39138</v>
      </c>
      <c r="H65" s="42">
        <f>G65+F65</f>
        <v>39152</v>
      </c>
      <c r="I65" s="85">
        <v>1</v>
      </c>
      <c r="T65">
        <v>256</v>
      </c>
      <c r="U65" s="75">
        <f t="shared" si="4"/>
        <v>192</v>
      </c>
      <c r="Z65">
        <v>256</v>
      </c>
    </row>
    <row r="66" spans="1:26" ht="12.75">
      <c r="A66">
        <v>64</v>
      </c>
      <c r="B66" s="45" t="s">
        <v>151</v>
      </c>
      <c r="D66" s="40" t="s">
        <v>74</v>
      </c>
      <c r="E66" s="40">
        <v>41</v>
      </c>
      <c r="F66" s="41">
        <v>3</v>
      </c>
      <c r="G66" s="42">
        <f t="shared" si="5"/>
        <v>39152</v>
      </c>
      <c r="H66" s="42">
        <f t="shared" si="3"/>
        <v>39155</v>
      </c>
      <c r="I66" s="85">
        <v>1</v>
      </c>
      <c r="T66">
        <v>240</v>
      </c>
      <c r="U66" s="75">
        <f t="shared" si="4"/>
        <v>48</v>
      </c>
      <c r="Z66">
        <v>240</v>
      </c>
    </row>
    <row r="67" spans="1:26" ht="12.75">
      <c r="A67">
        <v>65</v>
      </c>
      <c r="B67" s="45" t="s">
        <v>151</v>
      </c>
      <c r="D67" s="40" t="s">
        <v>150</v>
      </c>
      <c r="E67" s="40"/>
      <c r="F67" s="41">
        <v>4</v>
      </c>
      <c r="G67" s="42">
        <f t="shared" si="5"/>
        <v>39155</v>
      </c>
      <c r="H67" s="42">
        <f>G67+F67</f>
        <v>39159</v>
      </c>
      <c r="I67" s="85">
        <v>1</v>
      </c>
      <c r="T67">
        <v>28</v>
      </c>
      <c r="U67" s="75">
        <f t="shared" si="4"/>
        <v>64</v>
      </c>
      <c r="Z67">
        <v>28</v>
      </c>
    </row>
    <row r="68" spans="1:26" ht="12.75">
      <c r="A68">
        <v>66</v>
      </c>
      <c r="B68" s="45" t="s">
        <v>151</v>
      </c>
      <c r="D68" s="40" t="s">
        <v>77</v>
      </c>
      <c r="E68" s="40">
        <v>8</v>
      </c>
      <c r="F68" s="41">
        <v>5</v>
      </c>
      <c r="G68" s="42">
        <f aca="true" t="shared" si="6" ref="G68:G73">H67</f>
        <v>39159</v>
      </c>
      <c r="H68" s="42">
        <f>G68+F68</f>
        <v>39164</v>
      </c>
      <c r="I68" s="85">
        <v>1</v>
      </c>
      <c r="T68">
        <v>65</v>
      </c>
      <c r="U68" s="75">
        <f t="shared" si="4"/>
        <v>80</v>
      </c>
      <c r="Z68">
        <v>65</v>
      </c>
    </row>
    <row r="69" spans="1:26" ht="12.75">
      <c r="A69">
        <v>67</v>
      </c>
      <c r="B69" s="45" t="s">
        <v>151</v>
      </c>
      <c r="D69" s="40" t="s">
        <v>78</v>
      </c>
      <c r="E69" s="40">
        <v>2</v>
      </c>
      <c r="F69" s="41">
        <v>2</v>
      </c>
      <c r="G69" s="42">
        <f t="shared" si="6"/>
        <v>39164</v>
      </c>
      <c r="H69" s="42">
        <f>G69+F69</f>
        <v>39166</v>
      </c>
      <c r="I69" s="85">
        <v>1</v>
      </c>
      <c r="T69">
        <v>28</v>
      </c>
      <c r="U69" s="75">
        <f t="shared" si="4"/>
        <v>32</v>
      </c>
      <c r="Z69">
        <v>28</v>
      </c>
    </row>
    <row r="70" spans="1:26" ht="12.75">
      <c r="A70">
        <v>68</v>
      </c>
      <c r="B70" s="45" t="s">
        <v>151</v>
      </c>
      <c r="D70" s="40" t="s">
        <v>75</v>
      </c>
      <c r="E70" s="40">
        <v>34</v>
      </c>
      <c r="F70" s="41">
        <v>15</v>
      </c>
      <c r="G70" s="42">
        <f t="shared" si="6"/>
        <v>39166</v>
      </c>
      <c r="H70" s="42">
        <f t="shared" si="3"/>
        <v>39181</v>
      </c>
      <c r="I70" s="85">
        <v>0.5</v>
      </c>
      <c r="T70">
        <v>192</v>
      </c>
      <c r="U70" s="75">
        <f t="shared" si="4"/>
        <v>208</v>
      </c>
      <c r="Z70">
        <v>192</v>
      </c>
    </row>
    <row r="71" spans="1:26" ht="12.75">
      <c r="A71">
        <v>69</v>
      </c>
      <c r="B71" s="45" t="s">
        <v>151</v>
      </c>
      <c r="D71" s="40" t="s">
        <v>154</v>
      </c>
      <c r="E71" s="40">
        <v>34</v>
      </c>
      <c r="F71" s="41">
        <v>10</v>
      </c>
      <c r="G71" s="42">
        <f t="shared" si="6"/>
        <v>39181</v>
      </c>
      <c r="H71" s="42">
        <f>G71+F71</f>
        <v>39191</v>
      </c>
      <c r="I71" s="85" t="s">
        <v>174</v>
      </c>
      <c r="T71">
        <v>192</v>
      </c>
      <c r="U71" s="75">
        <f>2*8*F71-(2*8*INT(F71/7))</f>
        <v>144</v>
      </c>
      <c r="Z71">
        <v>192</v>
      </c>
    </row>
    <row r="72" spans="1:26" ht="12.75">
      <c r="A72">
        <v>70</v>
      </c>
      <c r="B72" s="45" t="s">
        <v>151</v>
      </c>
      <c r="D72" s="40" t="s">
        <v>76</v>
      </c>
      <c r="E72" s="40">
        <v>6</v>
      </c>
      <c r="F72" s="41">
        <v>5</v>
      </c>
      <c r="G72" s="42">
        <f t="shared" si="6"/>
        <v>39191</v>
      </c>
      <c r="H72" s="42">
        <f t="shared" si="3"/>
        <v>39196</v>
      </c>
      <c r="I72" s="85" t="s">
        <v>174</v>
      </c>
      <c r="T72">
        <v>46</v>
      </c>
      <c r="U72" s="75">
        <f t="shared" si="4"/>
        <v>80</v>
      </c>
      <c r="Z72">
        <v>46</v>
      </c>
    </row>
    <row r="73" spans="1:21" ht="12.75">
      <c r="A73">
        <v>71</v>
      </c>
      <c r="B73" s="45" t="s">
        <v>151</v>
      </c>
      <c r="D73" s="40" t="s">
        <v>73</v>
      </c>
      <c r="E73" s="40">
        <v>6</v>
      </c>
      <c r="F73" s="41">
        <v>18</v>
      </c>
      <c r="G73" s="42">
        <f t="shared" si="6"/>
        <v>39196</v>
      </c>
      <c r="H73" s="42">
        <f>G73+F73</f>
        <v>39214</v>
      </c>
      <c r="I73" s="85" t="s">
        <v>177</v>
      </c>
      <c r="T73">
        <v>35</v>
      </c>
      <c r="U73" s="75">
        <f t="shared" si="4"/>
        <v>256</v>
      </c>
    </row>
    <row r="74" spans="1:26" ht="12.75">
      <c r="A74">
        <v>72</v>
      </c>
      <c r="B74" s="45" t="s">
        <v>151</v>
      </c>
      <c r="D74" s="40" t="s">
        <v>79</v>
      </c>
      <c r="E74" s="40">
        <v>7</v>
      </c>
      <c r="F74" s="41">
        <v>4</v>
      </c>
      <c r="G74" s="42">
        <f t="shared" si="5"/>
        <v>39214</v>
      </c>
      <c r="H74" s="42">
        <f t="shared" si="3"/>
        <v>39218</v>
      </c>
      <c r="I74" s="85" t="s">
        <v>178</v>
      </c>
      <c r="T74">
        <v>33.15</v>
      </c>
      <c r="U74" s="75">
        <f t="shared" si="4"/>
        <v>64</v>
      </c>
      <c r="Z74">
        <v>33.15</v>
      </c>
    </row>
    <row r="75" spans="1:26" ht="12.75">
      <c r="A75">
        <v>73</v>
      </c>
      <c r="B75" s="45" t="s">
        <v>151</v>
      </c>
      <c r="C75" s="61"/>
      <c r="D75" s="40" t="s">
        <v>80</v>
      </c>
      <c r="E75" s="40">
        <v>4</v>
      </c>
      <c r="F75" s="41">
        <v>2</v>
      </c>
      <c r="G75" s="42">
        <f t="shared" si="5"/>
        <v>39218</v>
      </c>
      <c r="H75" s="42">
        <f t="shared" si="3"/>
        <v>39220</v>
      </c>
      <c r="I75" s="85" t="s">
        <v>178</v>
      </c>
      <c r="T75">
        <v>42</v>
      </c>
      <c r="U75" s="75">
        <f t="shared" si="4"/>
        <v>32</v>
      </c>
      <c r="Z75">
        <v>42</v>
      </c>
    </row>
    <row r="76" spans="1:9" ht="12.75">
      <c r="A76">
        <v>74</v>
      </c>
      <c r="B76" s="45" t="s">
        <v>152</v>
      </c>
      <c r="C76" s="61"/>
      <c r="D76" s="40"/>
      <c r="E76" s="40"/>
      <c r="F76" s="41"/>
      <c r="G76" s="42"/>
      <c r="H76" s="42"/>
      <c r="I76" s="85"/>
    </row>
    <row r="77" spans="1:27" ht="12.75">
      <c r="A77">
        <v>75</v>
      </c>
      <c r="B77" s="45" t="s">
        <v>152</v>
      </c>
      <c r="D77" s="40" t="s">
        <v>68</v>
      </c>
      <c r="E77" s="40">
        <v>35</v>
      </c>
      <c r="F77" s="41">
        <v>12</v>
      </c>
      <c r="G77" s="42">
        <v>39131</v>
      </c>
      <c r="H77" s="42">
        <f>G77+F77</f>
        <v>39143</v>
      </c>
      <c r="I77" s="85">
        <v>1</v>
      </c>
      <c r="T77">
        <v>245</v>
      </c>
      <c r="U77" s="75">
        <f t="shared" si="4"/>
        <v>176</v>
      </c>
      <c r="Z77">
        <v>67</v>
      </c>
      <c r="AA77" t="s">
        <v>149</v>
      </c>
    </row>
    <row r="78" spans="1:26" ht="12.75">
      <c r="A78">
        <v>76</v>
      </c>
      <c r="B78" s="45" t="s">
        <v>152</v>
      </c>
      <c r="D78" s="40" t="s">
        <v>69</v>
      </c>
      <c r="E78" s="40">
        <v>5</v>
      </c>
      <c r="F78" s="41">
        <v>7</v>
      </c>
      <c r="G78" s="42">
        <f t="shared" si="5"/>
        <v>39143</v>
      </c>
      <c r="H78" s="42">
        <f aca="true" t="shared" si="7" ref="H78:H91">G78+F78</f>
        <v>39150</v>
      </c>
      <c r="I78" s="85">
        <v>1</v>
      </c>
      <c r="T78">
        <v>53</v>
      </c>
      <c r="U78" s="75">
        <f t="shared" si="4"/>
        <v>96</v>
      </c>
      <c r="Z78">
        <v>8</v>
      </c>
    </row>
    <row r="79" spans="1:26" ht="12.75">
      <c r="A79">
        <v>77</v>
      </c>
      <c r="B79" s="45" t="s">
        <v>152</v>
      </c>
      <c r="D79" s="40" t="s">
        <v>70</v>
      </c>
      <c r="E79" s="40">
        <v>0</v>
      </c>
      <c r="F79" s="41">
        <v>1</v>
      </c>
      <c r="G79" s="42">
        <f t="shared" si="5"/>
        <v>39150</v>
      </c>
      <c r="H79" s="42">
        <f t="shared" si="7"/>
        <v>39151</v>
      </c>
      <c r="I79" s="85">
        <v>1</v>
      </c>
      <c r="T79">
        <v>11</v>
      </c>
      <c r="U79" s="75">
        <f t="shared" si="4"/>
        <v>16</v>
      </c>
      <c r="Z79">
        <v>4</v>
      </c>
    </row>
    <row r="80" spans="1:21" ht="12.75">
      <c r="A80">
        <v>78</v>
      </c>
      <c r="B80" s="45" t="s">
        <v>152</v>
      </c>
      <c r="D80" s="40" t="s">
        <v>71</v>
      </c>
      <c r="E80" s="40">
        <v>15</v>
      </c>
      <c r="F80" s="41">
        <v>3</v>
      </c>
      <c r="G80" s="42">
        <f t="shared" si="5"/>
        <v>39151</v>
      </c>
      <c r="H80" s="42">
        <f t="shared" si="7"/>
        <v>39154</v>
      </c>
      <c r="I80" s="85">
        <v>1</v>
      </c>
      <c r="T80">
        <v>183</v>
      </c>
      <c r="U80" s="75">
        <f t="shared" si="4"/>
        <v>48</v>
      </c>
    </row>
    <row r="81" spans="1:21" ht="12.75">
      <c r="A81">
        <v>79</v>
      </c>
      <c r="B81" s="45" t="s">
        <v>152</v>
      </c>
      <c r="D81" s="40" t="s">
        <v>72</v>
      </c>
      <c r="E81" s="40">
        <v>27</v>
      </c>
      <c r="F81" s="41">
        <v>14</v>
      </c>
      <c r="G81" s="42">
        <f t="shared" si="5"/>
        <v>39154</v>
      </c>
      <c r="H81" s="42">
        <f t="shared" si="7"/>
        <v>39168</v>
      </c>
      <c r="I81" s="85">
        <v>1</v>
      </c>
      <c r="T81">
        <v>280</v>
      </c>
      <c r="U81" s="75">
        <f t="shared" si="4"/>
        <v>192</v>
      </c>
    </row>
    <row r="82" spans="1:26" ht="12.75">
      <c r="A82">
        <v>80</v>
      </c>
      <c r="B82" s="45" t="s">
        <v>152</v>
      </c>
      <c r="D82" s="40" t="s">
        <v>74</v>
      </c>
      <c r="E82" s="40">
        <v>31</v>
      </c>
      <c r="F82" s="41">
        <v>3</v>
      </c>
      <c r="G82" s="42">
        <f>H81</f>
        <v>39168</v>
      </c>
      <c r="H82" s="42">
        <f aca="true" t="shared" si="8" ref="H82:H88">G82+F82</f>
        <v>39171</v>
      </c>
      <c r="I82" s="85">
        <v>1</v>
      </c>
      <c r="T82">
        <v>163</v>
      </c>
      <c r="U82" s="75">
        <f t="shared" si="4"/>
        <v>48</v>
      </c>
      <c r="Z82">
        <v>163</v>
      </c>
    </row>
    <row r="83" spans="1:26" ht="12" customHeight="1">
      <c r="A83">
        <v>81</v>
      </c>
      <c r="B83" s="45" t="s">
        <v>152</v>
      </c>
      <c r="D83" s="40" t="s">
        <v>150</v>
      </c>
      <c r="E83" s="40"/>
      <c r="F83" s="41">
        <v>4</v>
      </c>
      <c r="G83" s="42">
        <f aca="true" t="shared" si="9" ref="G83:G89">H82</f>
        <v>39171</v>
      </c>
      <c r="H83" s="44">
        <f t="shared" si="8"/>
        <v>39175</v>
      </c>
      <c r="I83" s="85">
        <v>1</v>
      </c>
      <c r="T83">
        <v>28</v>
      </c>
      <c r="U83" s="75">
        <f t="shared" si="4"/>
        <v>64</v>
      </c>
      <c r="Z83">
        <v>28</v>
      </c>
    </row>
    <row r="84" spans="1:26" ht="12.75">
      <c r="A84">
        <v>82</v>
      </c>
      <c r="B84" s="45" t="s">
        <v>152</v>
      </c>
      <c r="D84" s="40" t="s">
        <v>77</v>
      </c>
      <c r="E84" s="40">
        <v>8</v>
      </c>
      <c r="F84" s="41">
        <v>5</v>
      </c>
      <c r="G84" s="42">
        <f t="shared" si="9"/>
        <v>39175</v>
      </c>
      <c r="H84" s="42">
        <f t="shared" si="8"/>
        <v>39180</v>
      </c>
      <c r="I84" s="85" t="s">
        <v>174</v>
      </c>
      <c r="T84">
        <v>80</v>
      </c>
      <c r="U84" s="75">
        <f>2*8*F84-(2*8*INT(F84/7))</f>
        <v>80</v>
      </c>
      <c r="Z84">
        <v>27</v>
      </c>
    </row>
    <row r="85" spans="1:26" ht="12.75">
      <c r="A85">
        <v>83</v>
      </c>
      <c r="B85" s="45" t="s">
        <v>152</v>
      </c>
      <c r="D85" s="40" t="s">
        <v>78</v>
      </c>
      <c r="E85" s="40">
        <v>2</v>
      </c>
      <c r="F85" s="41">
        <v>2</v>
      </c>
      <c r="G85" s="42">
        <f t="shared" si="9"/>
        <v>39180</v>
      </c>
      <c r="H85" s="42">
        <f t="shared" si="8"/>
        <v>39182</v>
      </c>
      <c r="I85" s="85" t="s">
        <v>174</v>
      </c>
      <c r="T85">
        <v>23</v>
      </c>
      <c r="U85" s="75">
        <f>2*8*F85-(2*8*INT(F85/7))</f>
        <v>32</v>
      </c>
      <c r="Z85">
        <v>23</v>
      </c>
    </row>
    <row r="86" spans="1:21" ht="12.75">
      <c r="A86">
        <v>84</v>
      </c>
      <c r="B86" s="45" t="s">
        <v>152</v>
      </c>
      <c r="D86" s="40" t="s">
        <v>75</v>
      </c>
      <c r="E86" s="40">
        <v>34</v>
      </c>
      <c r="F86" s="41">
        <v>15</v>
      </c>
      <c r="G86" s="42">
        <f t="shared" si="9"/>
        <v>39182</v>
      </c>
      <c r="H86" s="42">
        <f t="shared" si="8"/>
        <v>39197</v>
      </c>
      <c r="I86" s="85" t="s">
        <v>176</v>
      </c>
      <c r="T86">
        <v>384</v>
      </c>
      <c r="U86" s="75">
        <f t="shared" si="4"/>
        <v>208</v>
      </c>
    </row>
    <row r="87" spans="1:26" ht="12.75">
      <c r="A87">
        <v>85</v>
      </c>
      <c r="B87" s="45" t="s">
        <v>152</v>
      </c>
      <c r="D87" s="40" t="s">
        <v>154</v>
      </c>
      <c r="E87" s="40">
        <v>34</v>
      </c>
      <c r="F87" s="41">
        <v>10</v>
      </c>
      <c r="G87" s="42">
        <f t="shared" si="9"/>
        <v>39197</v>
      </c>
      <c r="H87" s="42">
        <f t="shared" si="8"/>
        <v>39207</v>
      </c>
      <c r="I87" s="85" t="s">
        <v>176</v>
      </c>
      <c r="T87">
        <v>192</v>
      </c>
      <c r="U87" s="75">
        <f t="shared" si="4"/>
        <v>144</v>
      </c>
      <c r="Z87">
        <v>192</v>
      </c>
    </row>
    <row r="88" spans="1:26" ht="12.75">
      <c r="A88">
        <v>86</v>
      </c>
      <c r="B88" s="45" t="s">
        <v>152</v>
      </c>
      <c r="D88" s="40" t="s">
        <v>76</v>
      </c>
      <c r="E88" s="40">
        <v>7</v>
      </c>
      <c r="F88" s="41">
        <v>5</v>
      </c>
      <c r="G88" s="42">
        <f t="shared" si="9"/>
        <v>39207</v>
      </c>
      <c r="H88" s="42">
        <f t="shared" si="8"/>
        <v>39212</v>
      </c>
      <c r="I88" s="85" t="s">
        <v>179</v>
      </c>
      <c r="T88">
        <v>38</v>
      </c>
      <c r="U88" s="75">
        <f t="shared" si="4"/>
        <v>80</v>
      </c>
      <c r="Z88">
        <v>38</v>
      </c>
    </row>
    <row r="89" spans="1:21" ht="12.75">
      <c r="A89">
        <v>87</v>
      </c>
      <c r="B89" s="45" t="s">
        <v>152</v>
      </c>
      <c r="D89" s="40" t="s">
        <v>73</v>
      </c>
      <c r="E89" s="40">
        <v>12</v>
      </c>
      <c r="F89" s="41">
        <v>18</v>
      </c>
      <c r="G89" s="42">
        <f t="shared" si="9"/>
        <v>39212</v>
      </c>
      <c r="H89" s="42">
        <f t="shared" si="7"/>
        <v>39230</v>
      </c>
      <c r="I89" s="85" t="s">
        <v>179</v>
      </c>
      <c r="T89">
        <v>10</v>
      </c>
      <c r="U89" s="75">
        <f t="shared" si="4"/>
        <v>256</v>
      </c>
    </row>
    <row r="90" spans="1:26" ht="12.75">
      <c r="A90">
        <v>88</v>
      </c>
      <c r="B90" s="45" t="s">
        <v>152</v>
      </c>
      <c r="D90" s="40" t="s">
        <v>79</v>
      </c>
      <c r="E90" s="40">
        <v>4</v>
      </c>
      <c r="F90" s="41">
        <v>4</v>
      </c>
      <c r="G90" s="42">
        <f t="shared" si="5"/>
        <v>39230</v>
      </c>
      <c r="H90" s="42">
        <f t="shared" si="7"/>
        <v>39234</v>
      </c>
      <c r="I90" s="85" t="s">
        <v>179</v>
      </c>
      <c r="T90">
        <v>33.15</v>
      </c>
      <c r="U90" s="75">
        <f t="shared" si="4"/>
        <v>64</v>
      </c>
      <c r="Z90">
        <v>33.15</v>
      </c>
    </row>
    <row r="91" spans="1:26" ht="12.75">
      <c r="A91">
        <v>89</v>
      </c>
      <c r="B91" s="45" t="s">
        <v>152</v>
      </c>
      <c r="D91" s="40" t="s">
        <v>80</v>
      </c>
      <c r="E91" s="40">
        <v>2</v>
      </c>
      <c r="F91" s="41">
        <v>2</v>
      </c>
      <c r="G91" s="42">
        <f t="shared" si="5"/>
        <v>39234</v>
      </c>
      <c r="H91" s="42">
        <f t="shared" si="7"/>
        <v>39236</v>
      </c>
      <c r="I91" s="85" t="s">
        <v>179</v>
      </c>
      <c r="T91">
        <v>63</v>
      </c>
      <c r="U91" s="75">
        <f t="shared" si="4"/>
        <v>32</v>
      </c>
      <c r="Z91">
        <v>6</v>
      </c>
    </row>
    <row r="92" spans="1:9" ht="12.75">
      <c r="A92">
        <v>90</v>
      </c>
      <c r="B92" s="45" t="s">
        <v>153</v>
      </c>
      <c r="D92" s="40"/>
      <c r="E92" s="40"/>
      <c r="F92" s="41"/>
      <c r="G92" s="42"/>
      <c r="H92" s="42"/>
      <c r="I92" s="85"/>
    </row>
    <row r="93" spans="1:26" ht="12.75">
      <c r="A93">
        <v>91</v>
      </c>
      <c r="B93" s="45" t="s">
        <v>153</v>
      </c>
      <c r="C93" s="60"/>
      <c r="D93" s="40" t="s">
        <v>68</v>
      </c>
      <c r="E93" s="40">
        <v>26</v>
      </c>
      <c r="F93" s="41">
        <v>12</v>
      </c>
      <c r="G93" s="42">
        <v>39181</v>
      </c>
      <c r="H93" s="42">
        <f aca="true" t="shared" si="10" ref="H93:H107">G93+F93</f>
        <v>39193</v>
      </c>
      <c r="I93" s="85">
        <v>1</v>
      </c>
      <c r="T93">
        <v>221</v>
      </c>
      <c r="U93" s="75">
        <f t="shared" si="4"/>
        <v>176</v>
      </c>
      <c r="Z93">
        <v>74</v>
      </c>
    </row>
    <row r="94" spans="1:26" ht="12.75">
      <c r="A94">
        <v>92</v>
      </c>
      <c r="B94" s="45" t="s">
        <v>153</v>
      </c>
      <c r="C94" s="60"/>
      <c r="D94" s="40" t="s">
        <v>69</v>
      </c>
      <c r="E94" s="40">
        <v>3</v>
      </c>
      <c r="F94" s="41">
        <v>7</v>
      </c>
      <c r="G94" s="42">
        <f t="shared" si="5"/>
        <v>39193</v>
      </c>
      <c r="H94" s="42">
        <f t="shared" si="10"/>
        <v>39200</v>
      </c>
      <c r="I94" s="85" t="s">
        <v>175</v>
      </c>
      <c r="T94">
        <v>29</v>
      </c>
      <c r="U94" s="75">
        <f t="shared" si="4"/>
        <v>96</v>
      </c>
      <c r="Z94">
        <v>29</v>
      </c>
    </row>
    <row r="95" spans="1:26" ht="12.75">
      <c r="A95">
        <v>93</v>
      </c>
      <c r="B95" s="45" t="s">
        <v>153</v>
      </c>
      <c r="C95" s="60"/>
      <c r="D95" s="40" t="s">
        <v>70</v>
      </c>
      <c r="E95" s="40">
        <v>0</v>
      </c>
      <c r="F95" s="41">
        <v>1</v>
      </c>
      <c r="G95" s="42">
        <f t="shared" si="5"/>
        <v>39200</v>
      </c>
      <c r="H95" s="42">
        <f t="shared" si="10"/>
        <v>39201</v>
      </c>
      <c r="I95" s="85" t="s">
        <v>175</v>
      </c>
      <c r="T95">
        <v>11</v>
      </c>
      <c r="U95" s="75">
        <f t="shared" si="4"/>
        <v>16</v>
      </c>
      <c r="Z95">
        <v>4</v>
      </c>
    </row>
    <row r="96" spans="1:26" ht="12.75">
      <c r="A96">
        <v>94</v>
      </c>
      <c r="B96" s="45" t="s">
        <v>153</v>
      </c>
      <c r="C96" s="60"/>
      <c r="D96" s="40" t="s">
        <v>71</v>
      </c>
      <c r="E96" s="40">
        <v>15</v>
      </c>
      <c r="F96" s="41">
        <v>3</v>
      </c>
      <c r="G96" s="42">
        <f t="shared" si="5"/>
        <v>39201</v>
      </c>
      <c r="H96" s="42">
        <f t="shared" si="10"/>
        <v>39204</v>
      </c>
      <c r="I96" s="85" t="s">
        <v>175</v>
      </c>
      <c r="T96">
        <v>86</v>
      </c>
      <c r="U96" s="75">
        <f t="shared" si="4"/>
        <v>48</v>
      </c>
      <c r="Z96">
        <v>86</v>
      </c>
    </row>
    <row r="97" spans="1:21" ht="12.75">
      <c r="A97">
        <v>95</v>
      </c>
      <c r="B97" s="45" t="s">
        <v>153</v>
      </c>
      <c r="C97" s="60"/>
      <c r="D97" s="40" t="s">
        <v>72</v>
      </c>
      <c r="E97" s="40">
        <v>28</v>
      </c>
      <c r="F97" s="41">
        <v>14</v>
      </c>
      <c r="G97" s="42">
        <f t="shared" si="5"/>
        <v>39204</v>
      </c>
      <c r="H97" s="42">
        <f t="shared" si="10"/>
        <v>39218</v>
      </c>
      <c r="I97" s="85" t="s">
        <v>176</v>
      </c>
      <c r="T97">
        <v>420</v>
      </c>
      <c r="U97" s="75">
        <f t="shared" si="4"/>
        <v>192</v>
      </c>
    </row>
    <row r="98" spans="1:21" ht="12.75">
      <c r="A98">
        <v>96</v>
      </c>
      <c r="B98" s="45" t="s">
        <v>153</v>
      </c>
      <c r="C98" s="60"/>
      <c r="D98" s="40" t="s">
        <v>74</v>
      </c>
      <c r="E98" s="40">
        <v>26</v>
      </c>
      <c r="F98" s="41">
        <v>3</v>
      </c>
      <c r="G98" s="42">
        <f t="shared" si="5"/>
        <v>39218</v>
      </c>
      <c r="H98" s="42">
        <f aca="true" t="shared" si="11" ref="H98:H104">G98+F98</f>
        <v>39221</v>
      </c>
      <c r="I98" s="85" t="s">
        <v>176</v>
      </c>
      <c r="T98">
        <v>266</v>
      </c>
      <c r="U98" s="75">
        <f t="shared" si="4"/>
        <v>48</v>
      </c>
    </row>
    <row r="99" spans="1:26" ht="12.75">
      <c r="A99">
        <v>97</v>
      </c>
      <c r="B99" s="45" t="s">
        <v>153</v>
      </c>
      <c r="C99" s="60"/>
      <c r="D99" s="40" t="s">
        <v>150</v>
      </c>
      <c r="E99" s="40"/>
      <c r="F99" s="41">
        <v>4</v>
      </c>
      <c r="G99" s="42">
        <f t="shared" si="5"/>
        <v>39221</v>
      </c>
      <c r="H99" s="42">
        <f t="shared" si="11"/>
        <v>39225</v>
      </c>
      <c r="I99" s="85" t="s">
        <v>176</v>
      </c>
      <c r="T99">
        <v>28</v>
      </c>
      <c r="U99" s="75">
        <f t="shared" si="4"/>
        <v>64</v>
      </c>
      <c r="Z99">
        <v>28</v>
      </c>
    </row>
    <row r="100" spans="1:26" ht="12.75">
      <c r="A100">
        <v>98</v>
      </c>
      <c r="B100" s="45" t="s">
        <v>153</v>
      </c>
      <c r="C100" s="60"/>
      <c r="D100" s="40" t="s">
        <v>77</v>
      </c>
      <c r="E100" s="40">
        <v>8</v>
      </c>
      <c r="F100" s="41">
        <v>5</v>
      </c>
      <c r="G100" s="42">
        <f t="shared" si="5"/>
        <v>39225</v>
      </c>
      <c r="H100" s="42">
        <f t="shared" si="11"/>
        <v>39230</v>
      </c>
      <c r="I100" s="85" t="s">
        <v>180</v>
      </c>
      <c r="T100">
        <v>50</v>
      </c>
      <c r="U100" s="75">
        <f t="shared" si="4"/>
        <v>80</v>
      </c>
      <c r="Z100">
        <v>50</v>
      </c>
    </row>
    <row r="101" spans="1:26" ht="12.75">
      <c r="A101">
        <v>99</v>
      </c>
      <c r="B101" s="45" t="s">
        <v>153</v>
      </c>
      <c r="C101" s="60"/>
      <c r="D101" s="40" t="s">
        <v>78</v>
      </c>
      <c r="E101" s="40">
        <v>2</v>
      </c>
      <c r="F101" s="41">
        <v>2</v>
      </c>
      <c r="G101" s="42">
        <f t="shared" si="5"/>
        <v>39230</v>
      </c>
      <c r="H101" s="42">
        <f t="shared" si="11"/>
        <v>39232</v>
      </c>
      <c r="I101" s="85" t="s">
        <v>181</v>
      </c>
      <c r="T101">
        <v>22</v>
      </c>
      <c r="U101" s="75">
        <f t="shared" si="4"/>
        <v>32</v>
      </c>
      <c r="Z101">
        <v>22</v>
      </c>
    </row>
    <row r="102" spans="1:21" ht="12.75">
      <c r="A102">
        <v>100</v>
      </c>
      <c r="B102" s="45" t="s">
        <v>153</v>
      </c>
      <c r="C102" s="60"/>
      <c r="D102" s="40" t="s">
        <v>75</v>
      </c>
      <c r="E102" s="40">
        <v>29</v>
      </c>
      <c r="F102" s="41">
        <v>15</v>
      </c>
      <c r="G102" s="42">
        <f t="shared" si="5"/>
        <v>39232</v>
      </c>
      <c r="H102" s="42">
        <f t="shared" si="11"/>
        <v>39247</v>
      </c>
      <c r="I102" s="85" t="s">
        <v>181</v>
      </c>
      <c r="T102">
        <v>352</v>
      </c>
      <c r="U102" s="75">
        <f t="shared" si="4"/>
        <v>208</v>
      </c>
    </row>
    <row r="103" spans="1:26" ht="12.75">
      <c r="A103">
        <v>101</v>
      </c>
      <c r="B103" s="45" t="s">
        <v>153</v>
      </c>
      <c r="D103" s="40" t="s">
        <v>154</v>
      </c>
      <c r="E103" s="40">
        <v>34</v>
      </c>
      <c r="F103" s="41">
        <v>10</v>
      </c>
      <c r="G103" s="42">
        <f t="shared" si="5"/>
        <v>39247</v>
      </c>
      <c r="H103" s="42">
        <f t="shared" si="11"/>
        <v>39257</v>
      </c>
      <c r="I103" s="85" t="s">
        <v>181</v>
      </c>
      <c r="T103">
        <v>192</v>
      </c>
      <c r="U103" s="75">
        <f>2*8*F103-(2*8*INT(F103/7))</f>
        <v>144</v>
      </c>
      <c r="Z103">
        <v>192</v>
      </c>
    </row>
    <row r="104" spans="1:26" ht="12.75">
      <c r="A104">
        <v>102</v>
      </c>
      <c r="B104" s="45" t="s">
        <v>153</v>
      </c>
      <c r="C104" s="60"/>
      <c r="D104" s="40" t="s">
        <v>76</v>
      </c>
      <c r="E104" s="40">
        <v>4</v>
      </c>
      <c r="F104" s="41">
        <v>5</v>
      </c>
      <c r="G104" s="42">
        <f t="shared" si="5"/>
        <v>39257</v>
      </c>
      <c r="H104" s="42">
        <f t="shared" si="11"/>
        <v>39262</v>
      </c>
      <c r="I104" s="85" t="s">
        <v>181</v>
      </c>
      <c r="T104">
        <v>36</v>
      </c>
      <c r="U104" s="75">
        <f t="shared" si="4"/>
        <v>80</v>
      </c>
      <c r="Z104">
        <v>36</v>
      </c>
    </row>
    <row r="105" spans="1:21" ht="12.75">
      <c r="A105">
        <v>103</v>
      </c>
      <c r="B105" s="45" t="s">
        <v>153</v>
      </c>
      <c r="C105" s="60"/>
      <c r="D105" s="40" t="s">
        <v>73</v>
      </c>
      <c r="E105" s="40">
        <v>2</v>
      </c>
      <c r="F105" s="41">
        <v>18</v>
      </c>
      <c r="G105" s="42">
        <f t="shared" si="5"/>
        <v>39262</v>
      </c>
      <c r="H105" s="42">
        <f t="shared" si="10"/>
        <v>39280</v>
      </c>
      <c r="I105" s="85" t="s">
        <v>181</v>
      </c>
      <c r="T105">
        <v>10</v>
      </c>
      <c r="U105" s="75">
        <f t="shared" si="4"/>
        <v>256</v>
      </c>
    </row>
    <row r="106" spans="1:26" ht="12.75">
      <c r="A106">
        <v>104</v>
      </c>
      <c r="B106" s="45" t="s">
        <v>153</v>
      </c>
      <c r="C106" s="60"/>
      <c r="D106" s="40" t="s">
        <v>79</v>
      </c>
      <c r="E106" s="40">
        <v>2</v>
      </c>
      <c r="F106" s="41">
        <v>4</v>
      </c>
      <c r="G106" s="42">
        <f t="shared" si="5"/>
        <v>39280</v>
      </c>
      <c r="H106" s="42">
        <f t="shared" si="10"/>
        <v>39284</v>
      </c>
      <c r="I106" s="85" t="s">
        <v>181</v>
      </c>
      <c r="T106">
        <v>33.15</v>
      </c>
      <c r="U106" s="75">
        <f t="shared" si="4"/>
        <v>64</v>
      </c>
      <c r="Z106">
        <v>33.15</v>
      </c>
    </row>
    <row r="107" spans="1:26" ht="12.75">
      <c r="A107">
        <v>105</v>
      </c>
      <c r="B107" s="45" t="s">
        <v>153</v>
      </c>
      <c r="C107" s="64"/>
      <c r="D107" s="40" t="s">
        <v>80</v>
      </c>
      <c r="E107" s="40">
        <v>2</v>
      </c>
      <c r="F107" s="41">
        <v>2</v>
      </c>
      <c r="G107" s="42">
        <f t="shared" si="5"/>
        <v>39284</v>
      </c>
      <c r="H107" s="42">
        <f t="shared" si="10"/>
        <v>39286</v>
      </c>
      <c r="I107" s="85" t="s">
        <v>181</v>
      </c>
      <c r="T107">
        <v>43</v>
      </c>
      <c r="U107" s="75">
        <f t="shared" si="4"/>
        <v>32</v>
      </c>
      <c r="Z107">
        <v>22</v>
      </c>
    </row>
    <row r="108" spans="1:21" ht="12.75">
      <c r="A108">
        <v>106</v>
      </c>
      <c r="B108" s="60"/>
      <c r="C108" s="45" t="s">
        <v>81</v>
      </c>
      <c r="D108" s="40"/>
      <c r="E108" s="40"/>
      <c r="F108" s="41"/>
      <c r="G108" s="42"/>
      <c r="H108" s="42"/>
      <c r="I108" s="85"/>
      <c r="U108" s="75">
        <f t="shared" si="4"/>
        <v>0</v>
      </c>
    </row>
    <row r="109" spans="1:26" ht="12.75">
      <c r="A109">
        <v>107</v>
      </c>
      <c r="B109" s="60"/>
      <c r="C109" s="45"/>
      <c r="D109" s="40" t="s">
        <v>82</v>
      </c>
      <c r="E109" s="40">
        <v>48</v>
      </c>
      <c r="F109" s="41">
        <v>48</v>
      </c>
      <c r="G109" s="42">
        <v>39457</v>
      </c>
      <c r="H109" s="42">
        <f>G109+F109</f>
        <v>39505</v>
      </c>
      <c r="I109" s="85"/>
      <c r="T109">
        <v>288</v>
      </c>
      <c r="U109" s="75">
        <f t="shared" si="4"/>
        <v>672</v>
      </c>
      <c r="Z109">
        <v>96</v>
      </c>
    </row>
    <row r="110" spans="1:21" ht="12.75">
      <c r="A110">
        <v>108</v>
      </c>
      <c r="B110" s="61"/>
      <c r="C110" s="58" t="s">
        <v>140</v>
      </c>
      <c r="D110" s="51"/>
      <c r="E110" s="51"/>
      <c r="F110" s="52"/>
      <c r="G110" s="53"/>
      <c r="H110" s="53"/>
      <c r="I110" s="85"/>
      <c r="U110" s="75">
        <f t="shared" si="4"/>
        <v>0</v>
      </c>
    </row>
    <row r="111" spans="1:34" ht="12.75">
      <c r="A111">
        <v>109</v>
      </c>
      <c r="D111" s="48" t="s">
        <v>130</v>
      </c>
      <c r="E111" s="40">
        <v>46</v>
      </c>
      <c r="F111" s="40">
        <v>2</v>
      </c>
      <c r="G111" s="49">
        <v>39181</v>
      </c>
      <c r="H111" s="42">
        <f aca="true" t="shared" si="12" ref="H111:H119">G111+F111</f>
        <v>39183</v>
      </c>
      <c r="I111" s="85"/>
      <c r="J111" s="48" t="s">
        <v>131</v>
      </c>
      <c r="K111" s="50"/>
      <c r="L111" s="48"/>
      <c r="M111" s="48"/>
      <c r="N111" s="48"/>
      <c r="O111" s="48"/>
      <c r="P111" s="48"/>
      <c r="Q111" s="48"/>
      <c r="R111" s="48"/>
      <c r="S111" s="48"/>
      <c r="T111" s="48"/>
      <c r="U111" s="75">
        <f t="shared" si="4"/>
        <v>32</v>
      </c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</row>
    <row r="112" spans="1:34" ht="12.75">
      <c r="A112">
        <v>110</v>
      </c>
      <c r="D112" s="48" t="s">
        <v>132</v>
      </c>
      <c r="E112" s="40">
        <v>67</v>
      </c>
      <c r="F112" s="40">
        <v>12</v>
      </c>
      <c r="G112" s="49">
        <v>39181</v>
      </c>
      <c r="H112" s="42">
        <f t="shared" si="12"/>
        <v>39193</v>
      </c>
      <c r="I112" s="85"/>
      <c r="J112" s="48" t="s">
        <v>131</v>
      </c>
      <c r="K112" s="50"/>
      <c r="L112" s="48"/>
      <c r="M112" s="48"/>
      <c r="N112" s="48"/>
      <c r="O112" s="48"/>
      <c r="P112" s="48"/>
      <c r="Q112" s="48"/>
      <c r="R112" s="48"/>
      <c r="S112" s="48"/>
      <c r="T112" s="48"/>
      <c r="U112" s="75">
        <f t="shared" si="4"/>
        <v>176</v>
      </c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</row>
    <row r="113" spans="1:34" ht="12.75">
      <c r="A113">
        <v>111</v>
      </c>
      <c r="D113" s="48" t="s">
        <v>133</v>
      </c>
      <c r="E113" s="40">
        <v>36</v>
      </c>
      <c r="F113" s="40">
        <v>36</v>
      </c>
      <c r="G113" s="49">
        <v>39170</v>
      </c>
      <c r="H113" s="42">
        <f t="shared" si="12"/>
        <v>39206</v>
      </c>
      <c r="I113" s="85"/>
      <c r="J113" s="48" t="s">
        <v>131</v>
      </c>
      <c r="K113" s="50"/>
      <c r="L113" s="48"/>
      <c r="M113" s="48"/>
      <c r="N113" s="48"/>
      <c r="O113" s="48"/>
      <c r="P113" s="48"/>
      <c r="Q113" s="48"/>
      <c r="R113" s="48"/>
      <c r="S113" s="48"/>
      <c r="T113" s="48"/>
      <c r="U113" s="75">
        <f t="shared" si="4"/>
        <v>496</v>
      </c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</row>
    <row r="114" spans="1:34" ht="12.75">
      <c r="A114">
        <v>112</v>
      </c>
      <c r="D114" s="48" t="s">
        <v>155</v>
      </c>
      <c r="E114" s="40">
        <v>90</v>
      </c>
      <c r="F114" s="40">
        <v>7</v>
      </c>
      <c r="G114" s="49">
        <v>39175</v>
      </c>
      <c r="H114" s="42">
        <f t="shared" si="12"/>
        <v>39182</v>
      </c>
      <c r="I114" s="85"/>
      <c r="J114" s="48" t="s">
        <v>131</v>
      </c>
      <c r="K114" s="50"/>
      <c r="L114" s="48"/>
      <c r="M114" s="48"/>
      <c r="N114" s="48"/>
      <c r="O114" s="48"/>
      <c r="P114" s="48"/>
      <c r="Q114" s="48"/>
      <c r="R114" s="48"/>
      <c r="S114" s="48"/>
      <c r="T114" s="48"/>
      <c r="U114" s="75">
        <f t="shared" si="4"/>
        <v>96</v>
      </c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</row>
    <row r="115" spans="1:34" ht="12.75">
      <c r="A115">
        <v>113</v>
      </c>
      <c r="D115" s="48" t="s">
        <v>134</v>
      </c>
      <c r="E115" s="40">
        <v>6</v>
      </c>
      <c r="F115" s="40">
        <v>6</v>
      </c>
      <c r="G115" s="49">
        <v>39182</v>
      </c>
      <c r="H115" s="42">
        <f t="shared" si="12"/>
        <v>39188</v>
      </c>
      <c r="I115" s="85"/>
      <c r="J115" s="48" t="s">
        <v>131</v>
      </c>
      <c r="K115" s="50"/>
      <c r="L115" s="48"/>
      <c r="M115" s="48"/>
      <c r="N115" s="48"/>
      <c r="O115" s="48"/>
      <c r="P115" s="48"/>
      <c r="Q115" s="48"/>
      <c r="R115" s="48"/>
      <c r="S115" s="48"/>
      <c r="T115" s="48"/>
      <c r="U115" s="75">
        <f t="shared" si="4"/>
        <v>96</v>
      </c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</row>
    <row r="116" spans="1:34" ht="12.75">
      <c r="A116">
        <v>114</v>
      </c>
      <c r="D116" s="48" t="s">
        <v>135</v>
      </c>
      <c r="E116" s="40">
        <v>56</v>
      </c>
      <c r="F116" s="40">
        <v>20</v>
      </c>
      <c r="G116" s="49">
        <v>39171</v>
      </c>
      <c r="H116" s="42">
        <f t="shared" si="12"/>
        <v>39191</v>
      </c>
      <c r="I116" s="85"/>
      <c r="J116" s="48" t="s">
        <v>131</v>
      </c>
      <c r="K116" s="50"/>
      <c r="L116" s="48"/>
      <c r="M116" s="48"/>
      <c r="N116" s="48"/>
      <c r="O116" s="48"/>
      <c r="P116" s="48"/>
      <c r="Q116" s="48"/>
      <c r="R116" s="48"/>
      <c r="S116" s="48"/>
      <c r="T116" s="48"/>
      <c r="U116" s="75">
        <f t="shared" si="4"/>
        <v>288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</row>
    <row r="117" spans="1:34" ht="12.75">
      <c r="A117">
        <v>115</v>
      </c>
      <c r="D117" s="48" t="s">
        <v>136</v>
      </c>
      <c r="E117" s="40">
        <v>4</v>
      </c>
      <c r="F117" s="40">
        <v>4</v>
      </c>
      <c r="G117" s="49">
        <v>39174</v>
      </c>
      <c r="H117" s="42">
        <f t="shared" si="12"/>
        <v>39178</v>
      </c>
      <c r="I117" s="85"/>
      <c r="J117" s="48" t="s">
        <v>131</v>
      </c>
      <c r="K117" s="50"/>
      <c r="L117" s="48"/>
      <c r="M117" s="48"/>
      <c r="N117" s="48"/>
      <c r="O117" s="48"/>
      <c r="P117" s="48"/>
      <c r="Q117" s="48"/>
      <c r="R117" s="48"/>
      <c r="S117" s="48"/>
      <c r="T117" s="48"/>
      <c r="U117" s="75">
        <f t="shared" si="4"/>
        <v>64</v>
      </c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</row>
    <row r="118" spans="1:34" ht="12.75">
      <c r="A118">
        <v>116</v>
      </c>
      <c r="D118" s="48" t="s">
        <v>137</v>
      </c>
      <c r="E118" s="40">
        <v>11</v>
      </c>
      <c r="F118" s="40">
        <v>11</v>
      </c>
      <c r="G118" s="49">
        <v>39181</v>
      </c>
      <c r="H118" s="42">
        <f t="shared" si="12"/>
        <v>39192</v>
      </c>
      <c r="I118" s="85"/>
      <c r="J118" s="48" t="s">
        <v>131</v>
      </c>
      <c r="K118" s="50"/>
      <c r="L118" s="48"/>
      <c r="M118" s="48"/>
      <c r="N118" s="48"/>
      <c r="O118" s="48"/>
      <c r="P118" s="48"/>
      <c r="Q118" s="48"/>
      <c r="R118" s="48"/>
      <c r="S118" s="48"/>
      <c r="T118" s="48"/>
      <c r="U118" s="75">
        <f t="shared" si="4"/>
        <v>160</v>
      </c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</row>
    <row r="119" spans="1:34" ht="12.75">
      <c r="A119">
        <v>117</v>
      </c>
      <c r="D119" s="48" t="s">
        <v>138</v>
      </c>
      <c r="E119" s="40">
        <v>42</v>
      </c>
      <c r="F119" s="40">
        <v>15</v>
      </c>
      <c r="G119" s="49">
        <v>39171</v>
      </c>
      <c r="H119" s="42">
        <f t="shared" si="12"/>
        <v>39186</v>
      </c>
      <c r="I119" s="85"/>
      <c r="J119" s="48" t="s">
        <v>131</v>
      </c>
      <c r="K119" s="50"/>
      <c r="L119" s="48"/>
      <c r="M119" s="48"/>
      <c r="N119" s="48"/>
      <c r="O119" s="48"/>
      <c r="P119" s="48"/>
      <c r="Q119" s="48"/>
      <c r="R119" s="48"/>
      <c r="S119" s="48"/>
      <c r="T119" s="48"/>
      <c r="U119" s="75">
        <f t="shared" si="4"/>
        <v>208</v>
      </c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</row>
    <row r="120" spans="1:34" ht="12.75">
      <c r="A120">
        <v>118</v>
      </c>
      <c r="D120" s="48" t="s">
        <v>139</v>
      </c>
      <c r="E120" s="48"/>
      <c r="F120" s="48"/>
      <c r="G120" s="49"/>
      <c r="H120" s="68">
        <v>39245</v>
      </c>
      <c r="I120" s="86"/>
      <c r="J120" s="48" t="s">
        <v>131</v>
      </c>
      <c r="K120" s="50"/>
      <c r="L120" s="48"/>
      <c r="M120" s="48"/>
      <c r="N120" s="48"/>
      <c r="O120" s="48"/>
      <c r="P120" s="48"/>
      <c r="Q120" s="48"/>
      <c r="R120" s="48"/>
      <c r="S120" s="48"/>
      <c r="T120" s="48"/>
      <c r="U120" s="75">
        <f t="shared" si="4"/>
        <v>0</v>
      </c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</row>
    <row r="121" spans="1:21" ht="12.75">
      <c r="A121">
        <v>119</v>
      </c>
      <c r="B121" s="60"/>
      <c r="C121" s="64"/>
      <c r="D121" s="40" t="s">
        <v>53</v>
      </c>
      <c r="E121" s="40">
        <v>4</v>
      </c>
      <c r="F121" s="40">
        <v>4</v>
      </c>
      <c r="G121" s="42">
        <v>39104</v>
      </c>
      <c r="H121" s="42">
        <f>G121+F121</f>
        <v>39108</v>
      </c>
      <c r="I121" s="85"/>
      <c r="T121">
        <v>20</v>
      </c>
      <c r="U121" s="75">
        <f t="shared" si="4"/>
        <v>64</v>
      </c>
    </row>
    <row r="122" spans="1:21" ht="12.75">
      <c r="A122">
        <v>120</v>
      </c>
      <c r="B122" s="60"/>
      <c r="C122" s="64"/>
      <c r="D122" s="40" t="s">
        <v>54</v>
      </c>
      <c r="E122" s="40">
        <v>3</v>
      </c>
      <c r="F122" s="40">
        <v>3</v>
      </c>
      <c r="G122" s="42">
        <v>39179</v>
      </c>
      <c r="H122" s="42">
        <f>G122+F122</f>
        <v>39182</v>
      </c>
      <c r="I122" s="85"/>
      <c r="T122">
        <v>10</v>
      </c>
      <c r="U122" s="75">
        <f t="shared" si="4"/>
        <v>48</v>
      </c>
    </row>
    <row r="123" spans="1:21" ht="12.75">
      <c r="A123">
        <v>121</v>
      </c>
      <c r="B123" s="60"/>
      <c r="C123" s="64"/>
      <c r="D123" s="40" t="s">
        <v>55</v>
      </c>
      <c r="E123" s="40"/>
      <c r="F123" s="40">
        <v>6</v>
      </c>
      <c r="G123" s="42">
        <v>39190</v>
      </c>
      <c r="H123" s="42">
        <f>G123+F123</f>
        <v>39196</v>
      </c>
      <c r="I123" s="85"/>
      <c r="T123">
        <v>6</v>
      </c>
      <c r="U123" s="75">
        <f t="shared" si="4"/>
        <v>96</v>
      </c>
    </row>
    <row r="124" spans="1:21" ht="12.75">
      <c r="A124">
        <v>122</v>
      </c>
      <c r="B124" s="60"/>
      <c r="C124" s="60"/>
      <c r="D124" s="40" t="s">
        <v>56</v>
      </c>
      <c r="E124" s="40"/>
      <c r="F124" s="40">
        <v>3</v>
      </c>
      <c r="G124" s="42">
        <v>39239</v>
      </c>
      <c r="H124" s="42">
        <f>G124+F124</f>
        <v>39242</v>
      </c>
      <c r="I124" s="85"/>
      <c r="T124">
        <v>6</v>
      </c>
      <c r="U124" s="75">
        <f t="shared" si="4"/>
        <v>48</v>
      </c>
    </row>
    <row r="125" spans="1:34" ht="12.75">
      <c r="A125">
        <v>123</v>
      </c>
      <c r="C125" s="45" t="s">
        <v>84</v>
      </c>
      <c r="D125" s="48"/>
      <c r="E125" s="48"/>
      <c r="F125" s="48"/>
      <c r="G125" s="49"/>
      <c r="H125" s="68"/>
      <c r="I125" s="86"/>
      <c r="J125" s="48"/>
      <c r="K125" s="50"/>
      <c r="L125" s="48"/>
      <c r="M125" s="48"/>
      <c r="N125" s="48"/>
      <c r="O125" s="48"/>
      <c r="P125" s="48"/>
      <c r="Q125" s="48"/>
      <c r="R125" s="48"/>
      <c r="S125" s="48"/>
      <c r="T125" s="48"/>
      <c r="U125" s="75">
        <f t="shared" si="4"/>
        <v>0</v>
      </c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</row>
    <row r="126" spans="1:21" ht="12.75">
      <c r="A126">
        <v>124</v>
      </c>
      <c r="B126" s="60"/>
      <c r="C126" s="60"/>
      <c r="D126" s="40" t="s">
        <v>87</v>
      </c>
      <c r="E126" s="40">
        <v>7</v>
      </c>
      <c r="F126" s="41">
        <v>7</v>
      </c>
      <c r="G126" s="42">
        <v>39176</v>
      </c>
      <c r="H126" s="42">
        <f>G126+F126</f>
        <v>39183</v>
      </c>
      <c r="I126" s="85"/>
      <c r="T126">
        <v>88</v>
      </c>
      <c r="U126" s="75">
        <f>2*8*F126-(2*8*INT(F126/7))</f>
        <v>96</v>
      </c>
    </row>
    <row r="127" spans="1:21" ht="12.75">
      <c r="A127">
        <v>124</v>
      </c>
      <c r="B127" s="60"/>
      <c r="C127" s="60"/>
      <c r="D127" s="40" t="s">
        <v>184</v>
      </c>
      <c r="E127" s="40">
        <v>7</v>
      </c>
      <c r="F127" s="41">
        <v>7</v>
      </c>
      <c r="G127" s="42">
        <v>39202</v>
      </c>
      <c r="H127" s="42">
        <f>G127+F127</f>
        <v>39209</v>
      </c>
      <c r="I127" s="85"/>
      <c r="T127">
        <v>88</v>
      </c>
      <c r="U127" s="75">
        <f>2*8*F127-(2*8*INT(F127/7))</f>
        <v>96</v>
      </c>
    </row>
    <row r="128" spans="1:21" ht="12.75">
      <c r="A128">
        <v>143</v>
      </c>
      <c r="B128" s="60"/>
      <c r="C128" s="60"/>
      <c r="D128" s="40" t="s">
        <v>182</v>
      </c>
      <c r="E128" s="40"/>
      <c r="F128" s="41">
        <v>1</v>
      </c>
      <c r="G128" s="42">
        <f>H127</f>
        <v>39209</v>
      </c>
      <c r="H128" s="42">
        <f aca="true" t="shared" si="13" ref="H128:H151">G128+F128</f>
        <v>39210</v>
      </c>
      <c r="I128" s="85"/>
      <c r="T128">
        <v>360</v>
      </c>
      <c r="U128" s="75">
        <f>2*8*F128-(2*8*INT(F128/7))</f>
        <v>16</v>
      </c>
    </row>
    <row r="129" spans="1:21" ht="12.75">
      <c r="A129">
        <v>125</v>
      </c>
      <c r="B129" s="60"/>
      <c r="C129" s="60"/>
      <c r="D129" s="40" t="s">
        <v>171</v>
      </c>
      <c r="E129" s="40">
        <v>2</v>
      </c>
      <c r="F129" s="41">
        <v>4</v>
      </c>
      <c r="G129" s="42">
        <f aca="true" t="shared" si="14" ref="G129:G150">H128</f>
        <v>39210</v>
      </c>
      <c r="H129" s="42">
        <f t="shared" si="13"/>
        <v>39214</v>
      </c>
      <c r="I129" s="85"/>
      <c r="T129">
        <v>32</v>
      </c>
      <c r="U129" s="75">
        <f aca="true" t="shared" si="15" ref="U129:U134">2*8*F129-(2*8*INT(F129/7))</f>
        <v>64</v>
      </c>
    </row>
    <row r="130" spans="1:21" ht="12.75">
      <c r="A130">
        <v>126</v>
      </c>
      <c r="B130" s="60"/>
      <c r="C130" s="60"/>
      <c r="D130" s="40" t="s">
        <v>163</v>
      </c>
      <c r="E130" s="40">
        <v>2</v>
      </c>
      <c r="F130" s="41">
        <v>2</v>
      </c>
      <c r="G130" s="42">
        <f t="shared" si="14"/>
        <v>39214</v>
      </c>
      <c r="H130" s="42">
        <f t="shared" si="13"/>
        <v>39216</v>
      </c>
      <c r="I130" s="85"/>
      <c r="T130">
        <v>32</v>
      </c>
      <c r="U130" s="75">
        <f t="shared" si="15"/>
        <v>32</v>
      </c>
    </row>
    <row r="131" spans="1:21" ht="12.75">
      <c r="A131">
        <v>127</v>
      </c>
      <c r="B131" s="60"/>
      <c r="C131" s="60"/>
      <c r="D131" s="40" t="s">
        <v>169</v>
      </c>
      <c r="E131" s="40">
        <v>2</v>
      </c>
      <c r="F131" s="41">
        <v>10</v>
      </c>
      <c r="G131" s="42">
        <f t="shared" si="14"/>
        <v>39216</v>
      </c>
      <c r="H131" s="42">
        <f t="shared" si="13"/>
        <v>39226</v>
      </c>
      <c r="I131" s="85"/>
      <c r="T131">
        <v>32</v>
      </c>
      <c r="U131" s="75">
        <f t="shared" si="15"/>
        <v>144</v>
      </c>
    </row>
    <row r="132" spans="1:21" ht="12.75">
      <c r="A132">
        <v>128</v>
      </c>
      <c r="B132" s="60"/>
      <c r="C132" s="60"/>
      <c r="D132" s="40" t="s">
        <v>159</v>
      </c>
      <c r="E132" s="40">
        <v>2</v>
      </c>
      <c r="F132" s="41">
        <v>2</v>
      </c>
      <c r="G132" s="42">
        <f t="shared" si="14"/>
        <v>39226</v>
      </c>
      <c r="H132" s="42">
        <f t="shared" si="13"/>
        <v>39228</v>
      </c>
      <c r="I132" s="85"/>
      <c r="T132">
        <v>32</v>
      </c>
      <c r="U132" s="75">
        <f t="shared" si="15"/>
        <v>32</v>
      </c>
    </row>
    <row r="133" spans="1:21" ht="12.75">
      <c r="A133">
        <v>129</v>
      </c>
      <c r="B133" s="60"/>
      <c r="C133" s="60"/>
      <c r="D133" s="40" t="s">
        <v>161</v>
      </c>
      <c r="E133" s="40">
        <v>2</v>
      </c>
      <c r="F133" s="41">
        <v>5</v>
      </c>
      <c r="G133" s="42">
        <f t="shared" si="14"/>
        <v>39228</v>
      </c>
      <c r="H133" s="42">
        <f t="shared" si="13"/>
        <v>39233</v>
      </c>
      <c r="I133" s="85"/>
      <c r="T133">
        <v>32</v>
      </c>
      <c r="U133" s="75">
        <f t="shared" si="15"/>
        <v>80</v>
      </c>
    </row>
    <row r="134" spans="1:21" ht="12.75">
      <c r="A134">
        <v>130</v>
      </c>
      <c r="B134" s="60"/>
      <c r="C134" s="60"/>
      <c r="D134" s="40" t="s">
        <v>160</v>
      </c>
      <c r="E134" s="40">
        <v>2</v>
      </c>
      <c r="F134" s="41">
        <v>5</v>
      </c>
      <c r="G134" s="42">
        <f t="shared" si="14"/>
        <v>39233</v>
      </c>
      <c r="H134" s="42">
        <f t="shared" si="13"/>
        <v>39238</v>
      </c>
      <c r="I134" s="85"/>
      <c r="T134">
        <v>32</v>
      </c>
      <c r="U134" s="75">
        <f t="shared" si="15"/>
        <v>80</v>
      </c>
    </row>
    <row r="135" spans="1:21" ht="12.75">
      <c r="A135">
        <v>131</v>
      </c>
      <c r="B135" s="60"/>
      <c r="C135" s="60"/>
      <c r="D135" s="40" t="s">
        <v>162</v>
      </c>
      <c r="E135" s="40">
        <v>3</v>
      </c>
      <c r="F135" s="41">
        <v>3</v>
      </c>
      <c r="G135" s="42">
        <f t="shared" si="14"/>
        <v>39238</v>
      </c>
      <c r="H135" s="42">
        <f t="shared" si="13"/>
        <v>39241</v>
      </c>
      <c r="I135" s="85"/>
      <c r="T135">
        <v>16</v>
      </c>
      <c r="U135" s="75">
        <f>2*8*F135-(2*8*INT(F135/7))</f>
        <v>48</v>
      </c>
    </row>
    <row r="136" spans="1:21" ht="12.75">
      <c r="A136">
        <v>132</v>
      </c>
      <c r="B136" s="60"/>
      <c r="C136" s="60"/>
      <c r="D136" s="40" t="s">
        <v>164</v>
      </c>
      <c r="E136" s="40">
        <v>2</v>
      </c>
      <c r="F136" s="41">
        <v>2</v>
      </c>
      <c r="G136" s="42">
        <f t="shared" si="14"/>
        <v>39241</v>
      </c>
      <c r="H136" s="42">
        <f t="shared" si="13"/>
        <v>39243</v>
      </c>
      <c r="I136" s="85"/>
      <c r="T136">
        <v>32</v>
      </c>
      <c r="U136" s="75">
        <f aca="true" t="shared" si="16" ref="U136:U145">2*8*F136-(2*8*INT(F136/7))</f>
        <v>32</v>
      </c>
    </row>
    <row r="137" spans="1:21" ht="12.75">
      <c r="A137">
        <v>133</v>
      </c>
      <c r="B137" s="60"/>
      <c r="C137" s="60"/>
      <c r="D137" s="40" t="s">
        <v>165</v>
      </c>
      <c r="E137" s="40">
        <v>1</v>
      </c>
      <c r="F137" s="41">
        <v>1</v>
      </c>
      <c r="G137" s="42">
        <f t="shared" si="14"/>
        <v>39243</v>
      </c>
      <c r="H137" s="42">
        <f t="shared" si="13"/>
        <v>39244</v>
      </c>
      <c r="I137" s="85"/>
      <c r="T137">
        <v>16</v>
      </c>
      <c r="U137" s="75">
        <f t="shared" si="16"/>
        <v>16</v>
      </c>
    </row>
    <row r="138" spans="1:21" ht="12.75">
      <c r="A138">
        <v>134</v>
      </c>
      <c r="B138" s="60"/>
      <c r="C138" s="60"/>
      <c r="D138" s="40" t="s">
        <v>170</v>
      </c>
      <c r="E138" s="40">
        <v>2</v>
      </c>
      <c r="F138" s="41">
        <v>4</v>
      </c>
      <c r="G138" s="42">
        <f t="shared" si="14"/>
        <v>39244</v>
      </c>
      <c r="H138" s="42">
        <f t="shared" si="13"/>
        <v>39248</v>
      </c>
      <c r="I138" s="85"/>
      <c r="T138">
        <v>32</v>
      </c>
      <c r="U138" s="75">
        <f t="shared" si="16"/>
        <v>64</v>
      </c>
    </row>
    <row r="139" spans="1:21" ht="12.75">
      <c r="A139">
        <v>135</v>
      </c>
      <c r="B139" s="60"/>
      <c r="C139" s="60"/>
      <c r="D139" s="40" t="s">
        <v>167</v>
      </c>
      <c r="E139" s="40">
        <v>2</v>
      </c>
      <c r="F139" s="41">
        <v>3</v>
      </c>
      <c r="G139" s="42">
        <f t="shared" si="14"/>
        <v>39248</v>
      </c>
      <c r="H139" s="42">
        <f t="shared" si="13"/>
        <v>39251</v>
      </c>
      <c r="I139" s="85"/>
      <c r="T139">
        <v>32</v>
      </c>
      <c r="U139" s="75">
        <f t="shared" si="16"/>
        <v>48</v>
      </c>
    </row>
    <row r="140" spans="1:21" ht="12.75">
      <c r="A140">
        <v>136</v>
      </c>
      <c r="B140" s="60"/>
      <c r="C140" s="60"/>
      <c r="D140" s="40" t="s">
        <v>168</v>
      </c>
      <c r="E140" s="40">
        <v>2</v>
      </c>
      <c r="F140" s="41">
        <v>3</v>
      </c>
      <c r="G140" s="42">
        <f t="shared" si="14"/>
        <v>39251</v>
      </c>
      <c r="H140" s="42">
        <f t="shared" si="13"/>
        <v>39254</v>
      </c>
      <c r="I140" s="85"/>
      <c r="T140">
        <v>32</v>
      </c>
      <c r="U140" s="75">
        <f t="shared" si="16"/>
        <v>48</v>
      </c>
    </row>
    <row r="141" spans="1:21" ht="12.75">
      <c r="A141">
        <v>137</v>
      </c>
      <c r="B141" s="60"/>
      <c r="C141" s="60"/>
      <c r="D141" s="40" t="s">
        <v>166</v>
      </c>
      <c r="E141" s="40">
        <v>3</v>
      </c>
      <c r="F141" s="41">
        <v>3</v>
      </c>
      <c r="G141" s="42">
        <f t="shared" si="14"/>
        <v>39254</v>
      </c>
      <c r="H141" s="42">
        <f t="shared" si="13"/>
        <v>39257</v>
      </c>
      <c r="I141" s="85"/>
      <c r="T141">
        <v>16</v>
      </c>
      <c r="U141" s="75">
        <f t="shared" si="16"/>
        <v>48</v>
      </c>
    </row>
    <row r="142" spans="1:21" ht="12.75">
      <c r="A142">
        <v>138</v>
      </c>
      <c r="B142" s="60"/>
      <c r="C142" s="60"/>
      <c r="D142" s="40" t="s">
        <v>164</v>
      </c>
      <c r="E142" s="40">
        <v>2</v>
      </c>
      <c r="F142" s="41">
        <v>2</v>
      </c>
      <c r="G142" s="42">
        <f t="shared" si="14"/>
        <v>39257</v>
      </c>
      <c r="H142" s="42">
        <f t="shared" si="13"/>
        <v>39259</v>
      </c>
      <c r="I142" s="85"/>
      <c r="T142">
        <v>32</v>
      </c>
      <c r="U142" s="75">
        <f t="shared" si="16"/>
        <v>32</v>
      </c>
    </row>
    <row r="143" spans="1:21" ht="12.75">
      <c r="A143">
        <v>139</v>
      </c>
      <c r="B143" s="60"/>
      <c r="C143" s="60"/>
      <c r="D143" s="40" t="s">
        <v>165</v>
      </c>
      <c r="E143" s="40">
        <v>3</v>
      </c>
      <c r="F143" s="41">
        <v>1</v>
      </c>
      <c r="G143" s="42">
        <f t="shared" si="14"/>
        <v>39259</v>
      </c>
      <c r="H143" s="42">
        <f t="shared" si="13"/>
        <v>39260</v>
      </c>
      <c r="I143" s="85"/>
      <c r="T143">
        <v>16</v>
      </c>
      <c r="U143" s="75">
        <f t="shared" si="16"/>
        <v>16</v>
      </c>
    </row>
    <row r="144" spans="1:21" ht="12.75">
      <c r="A144">
        <v>140</v>
      </c>
      <c r="B144" s="60"/>
      <c r="C144" s="60"/>
      <c r="D144" s="40" t="s">
        <v>85</v>
      </c>
      <c r="E144" s="40">
        <v>4</v>
      </c>
      <c r="F144" s="41">
        <v>50</v>
      </c>
      <c r="G144" s="42">
        <f t="shared" si="14"/>
        <v>39260</v>
      </c>
      <c r="H144" s="42">
        <f t="shared" si="13"/>
        <v>39310</v>
      </c>
      <c r="I144" s="85"/>
      <c r="T144">
        <v>32</v>
      </c>
      <c r="U144" s="75">
        <f t="shared" si="16"/>
        <v>688</v>
      </c>
    </row>
    <row r="145" spans="1:21" ht="12.75">
      <c r="A145">
        <v>143</v>
      </c>
      <c r="B145" s="60"/>
      <c r="C145" s="60"/>
      <c r="D145" s="40" t="s">
        <v>183</v>
      </c>
      <c r="E145" s="40"/>
      <c r="F145" s="41">
        <v>3</v>
      </c>
      <c r="G145" s="42">
        <f t="shared" si="14"/>
        <v>39310</v>
      </c>
      <c r="H145" s="42">
        <f>G145+F145</f>
        <v>39313</v>
      </c>
      <c r="I145" s="85"/>
      <c r="T145">
        <v>360</v>
      </c>
      <c r="U145" s="75">
        <f t="shared" si="16"/>
        <v>48</v>
      </c>
    </row>
    <row r="146" spans="1:21" ht="12.75">
      <c r="A146">
        <v>141</v>
      </c>
      <c r="B146" s="60"/>
      <c r="C146" s="60"/>
      <c r="D146" s="40" t="s">
        <v>156</v>
      </c>
      <c r="E146" s="40">
        <v>1</v>
      </c>
      <c r="F146" s="41">
        <v>50</v>
      </c>
      <c r="G146" s="42">
        <f t="shared" si="14"/>
        <v>39313</v>
      </c>
      <c r="H146" s="42">
        <f t="shared" si="13"/>
        <v>39363</v>
      </c>
      <c r="I146" s="85"/>
      <c r="T146">
        <v>16</v>
      </c>
      <c r="U146" s="75">
        <f aca="true" t="shared" si="17" ref="U146:U152">2*8*F146-(2*8*INT(F146/7))</f>
        <v>688</v>
      </c>
    </row>
    <row r="147" spans="1:21" ht="12.75">
      <c r="A147">
        <v>142</v>
      </c>
      <c r="B147" s="60"/>
      <c r="C147" s="60"/>
      <c r="D147" s="40" t="s">
        <v>157</v>
      </c>
      <c r="E147" s="40">
        <v>3</v>
      </c>
      <c r="F147" s="41">
        <v>50</v>
      </c>
      <c r="G147" s="42">
        <f t="shared" si="14"/>
        <v>39363</v>
      </c>
      <c r="H147" s="42">
        <f t="shared" si="13"/>
        <v>39413</v>
      </c>
      <c r="I147" s="85"/>
      <c r="T147">
        <v>16</v>
      </c>
      <c r="U147" s="75">
        <f t="shared" si="17"/>
        <v>688</v>
      </c>
    </row>
    <row r="148" spans="1:21" ht="12.75">
      <c r="A148">
        <v>143</v>
      </c>
      <c r="B148" s="60"/>
      <c r="C148" s="60"/>
      <c r="D148" s="40" t="s">
        <v>172</v>
      </c>
      <c r="E148" s="40">
        <v>36</v>
      </c>
      <c r="F148" s="41">
        <v>5</v>
      </c>
      <c r="G148" s="42">
        <f t="shared" si="14"/>
        <v>39413</v>
      </c>
      <c r="H148" s="42">
        <f t="shared" si="13"/>
        <v>39418</v>
      </c>
      <c r="I148" s="85"/>
      <c r="T148">
        <v>360</v>
      </c>
      <c r="U148" s="75">
        <f t="shared" si="17"/>
        <v>80</v>
      </c>
    </row>
    <row r="149" spans="1:21" ht="12.75">
      <c r="A149">
        <v>144</v>
      </c>
      <c r="B149" s="60"/>
      <c r="C149" s="60"/>
      <c r="D149" s="40" t="s">
        <v>158</v>
      </c>
      <c r="E149" s="40">
        <v>49</v>
      </c>
      <c r="F149" s="41">
        <v>50</v>
      </c>
      <c r="G149" s="42">
        <f t="shared" si="14"/>
        <v>39418</v>
      </c>
      <c r="H149" s="42">
        <f t="shared" si="13"/>
        <v>39468</v>
      </c>
      <c r="I149" s="85"/>
      <c r="T149">
        <v>720</v>
      </c>
      <c r="U149" s="75">
        <f t="shared" si="17"/>
        <v>688</v>
      </c>
    </row>
    <row r="150" spans="1:21" ht="12.75">
      <c r="A150">
        <v>145</v>
      </c>
      <c r="B150" s="60"/>
      <c r="C150" s="64"/>
      <c r="D150" s="40" t="s">
        <v>88</v>
      </c>
      <c r="E150" s="40">
        <v>42</v>
      </c>
      <c r="F150" s="41">
        <v>50</v>
      </c>
      <c r="G150" s="42">
        <f t="shared" si="14"/>
        <v>39468</v>
      </c>
      <c r="H150" s="42">
        <f t="shared" si="13"/>
        <v>39518</v>
      </c>
      <c r="I150" s="85"/>
      <c r="T150">
        <v>480</v>
      </c>
      <c r="U150" s="75">
        <f t="shared" si="17"/>
        <v>688</v>
      </c>
    </row>
    <row r="151" spans="1:21" ht="12.75">
      <c r="A151">
        <v>146</v>
      </c>
      <c r="B151" s="60"/>
      <c r="D151" s="40" t="s">
        <v>89</v>
      </c>
      <c r="E151" s="40"/>
      <c r="F151" s="41">
        <v>50</v>
      </c>
      <c r="G151" s="42">
        <f>H150</f>
        <v>39518</v>
      </c>
      <c r="H151" s="42">
        <f t="shared" si="13"/>
        <v>39568</v>
      </c>
      <c r="I151" s="85"/>
      <c r="U151" s="75">
        <f t="shared" si="17"/>
        <v>688</v>
      </c>
    </row>
    <row r="152" spans="1:21" ht="12.75">
      <c r="A152">
        <v>147</v>
      </c>
      <c r="B152" s="60"/>
      <c r="C152" s="60"/>
      <c r="D152" s="40" t="s">
        <v>185</v>
      </c>
      <c r="E152" s="40">
        <v>1</v>
      </c>
      <c r="F152" s="41">
        <v>5</v>
      </c>
      <c r="G152" s="42">
        <f>H151</f>
        <v>39568</v>
      </c>
      <c r="H152" s="42">
        <f>G152+F152</f>
        <v>39573</v>
      </c>
      <c r="I152" s="85"/>
      <c r="T152">
        <v>16</v>
      </c>
      <c r="U152" s="75">
        <f t="shared" si="17"/>
        <v>80</v>
      </c>
    </row>
    <row r="153" spans="1:9" ht="12.75">
      <c r="A153">
        <v>148</v>
      </c>
      <c r="B153" s="60"/>
      <c r="C153" s="45" t="s">
        <v>90</v>
      </c>
      <c r="D153" s="40"/>
      <c r="I153" s="85"/>
    </row>
    <row r="154" spans="1:21" ht="12.75">
      <c r="A154">
        <v>149</v>
      </c>
      <c r="B154" s="60"/>
      <c r="D154" s="40" t="s">
        <v>91</v>
      </c>
      <c r="E154" s="40">
        <v>35</v>
      </c>
      <c r="F154" s="41">
        <v>55</v>
      </c>
      <c r="G154" s="42">
        <v>39325</v>
      </c>
      <c r="H154" s="42">
        <f>G154+F154</f>
        <v>39380</v>
      </c>
      <c r="I154" s="85"/>
      <c r="T154">
        <v>360</v>
      </c>
      <c r="U154" s="75">
        <f>2*8*F154-(2*8*INT(F154/7))</f>
        <v>768</v>
      </c>
    </row>
    <row r="155" spans="1:21" ht="12.75">
      <c r="A155">
        <v>150</v>
      </c>
      <c r="B155" s="60"/>
      <c r="C155" s="60"/>
      <c r="D155" s="40" t="s">
        <v>86</v>
      </c>
      <c r="E155" s="40">
        <v>36</v>
      </c>
      <c r="F155" s="41">
        <v>50</v>
      </c>
      <c r="G155" s="42">
        <v>39386</v>
      </c>
      <c r="H155" s="42">
        <f>G155+F155</f>
        <v>39436</v>
      </c>
      <c r="I155" s="85"/>
      <c r="T155">
        <v>360</v>
      </c>
      <c r="U155" s="75">
        <f>2*8*F155-(2*8*INT(F155/7))</f>
        <v>688</v>
      </c>
    </row>
    <row r="156" spans="1:21" ht="12.75">
      <c r="A156">
        <v>151</v>
      </c>
      <c r="B156" s="60"/>
      <c r="C156" s="64"/>
      <c r="D156" s="40" t="s">
        <v>92</v>
      </c>
      <c r="E156" s="40">
        <v>43</v>
      </c>
      <c r="F156" s="41">
        <v>55</v>
      </c>
      <c r="G156" s="42">
        <v>39434</v>
      </c>
      <c r="H156" s="42">
        <f>G156+F156</f>
        <v>39489</v>
      </c>
      <c r="I156" s="85"/>
      <c r="T156">
        <v>360</v>
      </c>
      <c r="U156" s="75">
        <f>2*8*F156-(2*8*INT(F156/7))</f>
        <v>768</v>
      </c>
    </row>
    <row r="157" spans="1:9" ht="12.75">
      <c r="A157">
        <v>152</v>
      </c>
      <c r="B157" s="60"/>
      <c r="C157" s="45" t="s">
        <v>93</v>
      </c>
      <c r="D157" s="40"/>
      <c r="E157" s="40"/>
      <c r="F157" s="41"/>
      <c r="G157" s="42"/>
      <c r="H157" s="42"/>
      <c r="I157" s="85"/>
    </row>
    <row r="158" spans="1:21" ht="12.75">
      <c r="A158">
        <v>153</v>
      </c>
      <c r="B158" s="60"/>
      <c r="C158" s="60"/>
      <c r="D158" s="40" t="s">
        <v>94</v>
      </c>
      <c r="E158" s="40">
        <v>27</v>
      </c>
      <c r="F158" s="41">
        <v>55</v>
      </c>
      <c r="G158" s="42">
        <v>39288</v>
      </c>
      <c r="H158" s="42">
        <f>G158+F158</f>
        <v>39343</v>
      </c>
      <c r="I158" s="85"/>
      <c r="T158">
        <v>360</v>
      </c>
      <c r="U158" s="75">
        <f>2*8*F158-(2*8*INT(F158/7))</f>
        <v>768</v>
      </c>
    </row>
    <row r="159" spans="1:21" ht="12.75">
      <c r="A159">
        <v>154</v>
      </c>
      <c r="B159" s="60"/>
      <c r="C159" s="60"/>
      <c r="D159" s="40" t="s">
        <v>95</v>
      </c>
      <c r="E159" s="40"/>
      <c r="F159" s="41">
        <v>55</v>
      </c>
      <c r="G159" s="42">
        <f>H158</f>
        <v>39343</v>
      </c>
      <c r="H159" s="42">
        <f>G159+F159</f>
        <v>39398</v>
      </c>
      <c r="I159" s="85"/>
      <c r="U159" s="75">
        <f>2*8*F159-(2*8*INT(F159/7))</f>
        <v>768</v>
      </c>
    </row>
    <row r="160" spans="1:8" ht="12.75">
      <c r="A160">
        <v>205</v>
      </c>
      <c r="B160" s="60"/>
      <c r="C160" s="45" t="s">
        <v>99</v>
      </c>
      <c r="E160" s="85" t="s">
        <v>187</v>
      </c>
      <c r="F160" s="41"/>
      <c r="G160" s="42"/>
      <c r="H160" s="42"/>
    </row>
    <row r="161" spans="1:21" ht="12.75">
      <c r="A161">
        <v>209</v>
      </c>
      <c r="B161" s="60"/>
      <c r="C161" s="60"/>
      <c r="D161" s="40" t="s">
        <v>100</v>
      </c>
      <c r="E161" s="40">
        <v>24</v>
      </c>
      <c r="F161" s="41">
        <v>24</v>
      </c>
      <c r="G161" s="42">
        <f>H164</f>
        <v>39334</v>
      </c>
      <c r="H161" s="42">
        <f>G161+F161</f>
        <v>39358</v>
      </c>
      <c r="I161" s="85"/>
      <c r="T161">
        <v>240</v>
      </c>
      <c r="U161" s="75">
        <f>2*8*F161-(2*8*INT(F161/7))</f>
        <v>336</v>
      </c>
    </row>
    <row r="162" spans="1:21" ht="12.75">
      <c r="A162">
        <v>206</v>
      </c>
      <c r="B162" s="60"/>
      <c r="C162" s="60"/>
      <c r="D162" s="40" t="s">
        <v>96</v>
      </c>
      <c r="E162" s="40">
        <v>42</v>
      </c>
      <c r="F162" s="41">
        <v>15</v>
      </c>
      <c r="G162" s="42">
        <v>39314</v>
      </c>
      <c r="H162" s="42">
        <f aca="true" t="shared" si="18" ref="H162:H170">G162+F162</f>
        <v>39329</v>
      </c>
      <c r="T162">
        <v>480</v>
      </c>
      <c r="U162" s="75">
        <f aca="true" t="shared" si="19" ref="U162:U218">2*8*F162-(2*8*INT(F162/7))</f>
        <v>208</v>
      </c>
    </row>
    <row r="163" spans="1:21" ht="12.75">
      <c r="A163">
        <v>207</v>
      </c>
      <c r="B163" s="60"/>
      <c r="C163" s="60"/>
      <c r="D163" s="40" t="s">
        <v>97</v>
      </c>
      <c r="E163" s="40">
        <v>22</v>
      </c>
      <c r="F163" s="41">
        <v>5</v>
      </c>
      <c r="G163" s="42">
        <f>H162</f>
        <v>39329</v>
      </c>
      <c r="H163" s="42">
        <f t="shared" si="18"/>
        <v>39334</v>
      </c>
      <c r="I163" s="85"/>
      <c r="T163">
        <v>360</v>
      </c>
      <c r="U163" s="75">
        <f t="shared" si="19"/>
        <v>80</v>
      </c>
    </row>
    <row r="164" spans="1:21" ht="12.75">
      <c r="A164">
        <v>208</v>
      </c>
      <c r="B164" s="60"/>
      <c r="C164" s="60"/>
      <c r="D164" s="40" t="s">
        <v>98</v>
      </c>
      <c r="E164" s="40">
        <v>13</v>
      </c>
      <c r="F164" s="41">
        <v>0</v>
      </c>
      <c r="G164" s="42">
        <f>H163</f>
        <v>39334</v>
      </c>
      <c r="H164" s="42">
        <f t="shared" si="18"/>
        <v>39334</v>
      </c>
      <c r="I164" s="85" t="s">
        <v>186</v>
      </c>
      <c r="T164">
        <v>240</v>
      </c>
      <c r="U164" s="75">
        <f t="shared" si="19"/>
        <v>0</v>
      </c>
    </row>
    <row r="165" spans="1:21" ht="12.75">
      <c r="A165">
        <v>210</v>
      </c>
      <c r="B165" s="60"/>
      <c r="C165" s="60"/>
      <c r="D165" s="40" t="s">
        <v>101</v>
      </c>
      <c r="E165" s="40">
        <v>13</v>
      </c>
      <c r="F165" s="41">
        <v>12</v>
      </c>
      <c r="G165" s="42">
        <f>H164</f>
        <v>39334</v>
      </c>
      <c r="H165" s="42">
        <f t="shared" si="18"/>
        <v>39346</v>
      </c>
      <c r="I165" s="85"/>
      <c r="T165">
        <v>240</v>
      </c>
      <c r="U165" s="75">
        <f t="shared" si="19"/>
        <v>176</v>
      </c>
    </row>
    <row r="166" spans="1:21" ht="12.75">
      <c r="A166">
        <v>211</v>
      </c>
      <c r="B166" s="60"/>
      <c r="C166" s="60"/>
      <c r="D166" s="40" t="s">
        <v>102</v>
      </c>
      <c r="E166" s="40">
        <v>13</v>
      </c>
      <c r="F166" s="41">
        <v>12</v>
      </c>
      <c r="G166" s="42">
        <f>H165</f>
        <v>39346</v>
      </c>
      <c r="H166" s="42">
        <f t="shared" si="18"/>
        <v>39358</v>
      </c>
      <c r="I166" s="85"/>
      <c r="T166">
        <v>240</v>
      </c>
      <c r="U166" s="75">
        <f t="shared" si="19"/>
        <v>176</v>
      </c>
    </row>
    <row r="167" spans="1:21" ht="12.75">
      <c r="A167">
        <v>212</v>
      </c>
      <c r="B167" s="60"/>
      <c r="C167" s="60"/>
      <c r="D167" s="40" t="s">
        <v>103</v>
      </c>
      <c r="E167" s="40">
        <v>6</v>
      </c>
      <c r="F167" s="41">
        <v>6</v>
      </c>
      <c r="G167" s="42">
        <f aca="true" t="shared" si="20" ref="G167:G172">H166</f>
        <v>39358</v>
      </c>
      <c r="H167" s="42">
        <f t="shared" si="18"/>
        <v>39364</v>
      </c>
      <c r="I167" s="85"/>
      <c r="T167">
        <v>120</v>
      </c>
      <c r="U167" s="75">
        <f t="shared" si="19"/>
        <v>96</v>
      </c>
    </row>
    <row r="168" spans="1:21" ht="12.75">
      <c r="A168">
        <v>213</v>
      </c>
      <c r="B168" s="60"/>
      <c r="C168" s="60"/>
      <c r="D168" s="40" t="s">
        <v>104</v>
      </c>
      <c r="E168" s="40">
        <v>13</v>
      </c>
      <c r="F168" s="41">
        <v>13</v>
      </c>
      <c r="G168" s="42">
        <f t="shared" si="20"/>
        <v>39364</v>
      </c>
      <c r="H168" s="42">
        <f t="shared" si="18"/>
        <v>39377</v>
      </c>
      <c r="I168" s="85"/>
      <c r="T168">
        <v>240</v>
      </c>
      <c r="U168" s="75">
        <f t="shared" si="19"/>
        <v>192</v>
      </c>
    </row>
    <row r="169" spans="1:21" ht="12.75">
      <c r="A169">
        <v>214</v>
      </c>
      <c r="B169" s="60"/>
      <c r="C169" s="60"/>
      <c r="D169" s="40" t="s">
        <v>105</v>
      </c>
      <c r="E169" s="40">
        <v>11</v>
      </c>
      <c r="F169" s="41">
        <v>11</v>
      </c>
      <c r="G169" s="42">
        <f t="shared" si="20"/>
        <v>39377</v>
      </c>
      <c r="H169" s="42">
        <f t="shared" si="18"/>
        <v>39388</v>
      </c>
      <c r="I169" s="85"/>
      <c r="T169">
        <v>240</v>
      </c>
      <c r="U169" s="75">
        <f t="shared" si="19"/>
        <v>160</v>
      </c>
    </row>
    <row r="170" spans="1:21" ht="12.75">
      <c r="A170">
        <v>215</v>
      </c>
      <c r="B170" s="60"/>
      <c r="C170" s="64"/>
      <c r="D170" s="40" t="s">
        <v>106</v>
      </c>
      <c r="E170" s="40">
        <v>6</v>
      </c>
      <c r="F170" s="41">
        <v>6</v>
      </c>
      <c r="G170" s="42">
        <f t="shared" si="20"/>
        <v>39388</v>
      </c>
      <c r="H170" s="42">
        <f t="shared" si="18"/>
        <v>39394</v>
      </c>
      <c r="I170" s="85"/>
      <c r="T170">
        <v>120</v>
      </c>
      <c r="U170" s="75">
        <f t="shared" si="19"/>
        <v>96</v>
      </c>
    </row>
    <row r="171" spans="1:21" ht="12.75">
      <c r="A171">
        <v>216</v>
      </c>
      <c r="B171" s="60"/>
      <c r="C171" s="60"/>
      <c r="D171" s="40" t="s">
        <v>107</v>
      </c>
      <c r="E171" s="40">
        <v>13</v>
      </c>
      <c r="F171" s="41">
        <v>13</v>
      </c>
      <c r="G171" s="42">
        <f t="shared" si="20"/>
        <v>39394</v>
      </c>
      <c r="H171" s="42">
        <f aca="true" t="shared" si="21" ref="H171:H187">G171+F171</f>
        <v>39407</v>
      </c>
      <c r="I171" s="85"/>
      <c r="T171">
        <v>48</v>
      </c>
      <c r="U171" s="75">
        <f t="shared" si="19"/>
        <v>192</v>
      </c>
    </row>
    <row r="172" spans="1:21" ht="12.75">
      <c r="A172">
        <v>217</v>
      </c>
      <c r="B172" s="60"/>
      <c r="C172" s="60"/>
      <c r="D172" s="40" t="s">
        <v>108</v>
      </c>
      <c r="E172" s="40">
        <v>11</v>
      </c>
      <c r="F172" s="41">
        <v>11</v>
      </c>
      <c r="G172" s="42">
        <f t="shared" si="20"/>
        <v>39407</v>
      </c>
      <c r="H172" s="42">
        <f t="shared" si="21"/>
        <v>39418</v>
      </c>
      <c r="I172" s="85"/>
      <c r="T172">
        <v>360</v>
      </c>
      <c r="U172" s="75">
        <f t="shared" si="19"/>
        <v>160</v>
      </c>
    </row>
    <row r="173" spans="1:21" ht="12.75">
      <c r="A173">
        <v>218</v>
      </c>
      <c r="B173" s="60"/>
      <c r="C173" s="60"/>
      <c r="D173" s="40" t="s">
        <v>109</v>
      </c>
      <c r="E173" s="40">
        <v>6</v>
      </c>
      <c r="F173" s="41">
        <v>6</v>
      </c>
      <c r="G173" s="42">
        <f>H172</f>
        <v>39418</v>
      </c>
      <c r="H173" s="42">
        <f t="shared" si="21"/>
        <v>39424</v>
      </c>
      <c r="I173" s="85"/>
      <c r="T173">
        <v>48</v>
      </c>
      <c r="U173" s="75">
        <f t="shared" si="19"/>
        <v>96</v>
      </c>
    </row>
    <row r="174" spans="1:21" ht="12.75">
      <c r="A174">
        <v>219</v>
      </c>
      <c r="B174" s="60"/>
      <c r="C174" s="45" t="s">
        <v>110</v>
      </c>
      <c r="E174" s="40"/>
      <c r="F174" s="41"/>
      <c r="G174" s="42"/>
      <c r="H174" s="42"/>
      <c r="I174" s="85"/>
      <c r="U174" s="75">
        <f>2*8*F174-(2*8*INT(F174/7))</f>
        <v>0</v>
      </c>
    </row>
    <row r="175" spans="1:21" ht="12.75">
      <c r="A175">
        <v>221</v>
      </c>
      <c r="B175" s="60"/>
      <c r="C175" s="60"/>
      <c r="D175" s="40" t="s">
        <v>112</v>
      </c>
      <c r="E175" s="40">
        <v>15</v>
      </c>
      <c r="F175" s="41">
        <v>5</v>
      </c>
      <c r="G175" s="42">
        <v>39391</v>
      </c>
      <c r="H175" s="42">
        <f>G175+F175</f>
        <v>39396</v>
      </c>
      <c r="I175" s="85"/>
      <c r="T175">
        <v>80</v>
      </c>
      <c r="U175" s="75">
        <f>2*8*F175-(2*8*INT(F175/7))</f>
        <v>80</v>
      </c>
    </row>
    <row r="176" spans="1:21" ht="12.75">
      <c r="A176">
        <v>220</v>
      </c>
      <c r="B176" s="60"/>
      <c r="C176" s="60"/>
      <c r="D176" s="40" t="s">
        <v>111</v>
      </c>
      <c r="E176" s="40">
        <v>43</v>
      </c>
      <c r="F176" s="41">
        <v>15</v>
      </c>
      <c r="G176" s="42">
        <f>H175</f>
        <v>39396</v>
      </c>
      <c r="H176" s="42">
        <f t="shared" si="21"/>
        <v>39411</v>
      </c>
      <c r="I176" s="85"/>
      <c r="T176">
        <v>960</v>
      </c>
      <c r="U176" s="75">
        <f t="shared" si="19"/>
        <v>208</v>
      </c>
    </row>
    <row r="177" spans="1:21" ht="12.75">
      <c r="A177">
        <v>222</v>
      </c>
      <c r="B177" s="60"/>
      <c r="C177" s="60"/>
      <c r="D177" s="40" t="s">
        <v>113</v>
      </c>
      <c r="E177" s="40">
        <v>2</v>
      </c>
      <c r="F177" s="41">
        <v>2</v>
      </c>
      <c r="G177" s="42">
        <f>H176</f>
        <v>39411</v>
      </c>
      <c r="H177" s="42">
        <f t="shared" si="21"/>
        <v>39413</v>
      </c>
      <c r="I177" s="85"/>
      <c r="T177">
        <v>96</v>
      </c>
      <c r="U177" s="75">
        <f t="shared" si="19"/>
        <v>32</v>
      </c>
    </row>
    <row r="178" spans="1:21" ht="12.75">
      <c r="A178">
        <v>223</v>
      </c>
      <c r="B178" s="60"/>
      <c r="C178" s="60"/>
      <c r="D178" s="40" t="s">
        <v>114</v>
      </c>
      <c r="E178" s="40">
        <v>3</v>
      </c>
      <c r="F178" s="41">
        <v>25</v>
      </c>
      <c r="G178" s="42">
        <f aca="true" t="shared" si="22" ref="G178:G190">H177</f>
        <v>39413</v>
      </c>
      <c r="H178" s="42">
        <f t="shared" si="21"/>
        <v>39438</v>
      </c>
      <c r="I178" s="85"/>
      <c r="T178">
        <v>48</v>
      </c>
      <c r="U178" s="75">
        <f t="shared" si="19"/>
        <v>352</v>
      </c>
    </row>
    <row r="179" spans="1:21" ht="12.75">
      <c r="A179">
        <v>224</v>
      </c>
      <c r="B179" s="60"/>
      <c r="C179" s="60"/>
      <c r="D179" s="40" t="s">
        <v>115</v>
      </c>
      <c r="E179" s="40">
        <v>2</v>
      </c>
      <c r="F179" s="41">
        <v>4</v>
      </c>
      <c r="G179" s="42">
        <f t="shared" si="22"/>
        <v>39438</v>
      </c>
      <c r="H179" s="42">
        <f t="shared" si="21"/>
        <v>39442</v>
      </c>
      <c r="I179" s="85"/>
      <c r="T179">
        <v>96</v>
      </c>
      <c r="U179" s="75">
        <f t="shared" si="19"/>
        <v>64</v>
      </c>
    </row>
    <row r="180" spans="1:21" ht="12.75">
      <c r="A180">
        <v>225</v>
      </c>
      <c r="B180" s="60"/>
      <c r="C180" s="60"/>
      <c r="D180" s="40" t="s">
        <v>116</v>
      </c>
      <c r="E180" s="40">
        <v>4</v>
      </c>
      <c r="F180" s="41">
        <v>8</v>
      </c>
      <c r="G180" s="42">
        <f t="shared" si="22"/>
        <v>39442</v>
      </c>
      <c r="H180" s="42">
        <f t="shared" si="21"/>
        <v>39450</v>
      </c>
      <c r="I180" s="85"/>
      <c r="T180">
        <v>72</v>
      </c>
      <c r="U180" s="75">
        <f t="shared" si="19"/>
        <v>112</v>
      </c>
    </row>
    <row r="181" spans="1:21" ht="12.75">
      <c r="A181">
        <v>226</v>
      </c>
      <c r="B181" s="60"/>
      <c r="C181" s="60"/>
      <c r="D181" s="40" t="s">
        <v>117</v>
      </c>
      <c r="E181" s="40">
        <v>1</v>
      </c>
      <c r="F181" s="41">
        <v>1</v>
      </c>
      <c r="G181" s="42">
        <f t="shared" si="22"/>
        <v>39450</v>
      </c>
      <c r="H181" s="42">
        <f t="shared" si="21"/>
        <v>39451</v>
      </c>
      <c r="I181" s="85"/>
      <c r="T181">
        <v>64</v>
      </c>
      <c r="U181" s="75">
        <f t="shared" si="19"/>
        <v>16</v>
      </c>
    </row>
    <row r="182" spans="1:21" ht="12.75">
      <c r="A182">
        <v>227</v>
      </c>
      <c r="B182" s="60"/>
      <c r="C182" s="60"/>
      <c r="D182" s="40" t="s">
        <v>118</v>
      </c>
      <c r="E182" s="40">
        <v>11</v>
      </c>
      <c r="F182" s="41">
        <v>8</v>
      </c>
      <c r="G182" s="42">
        <f t="shared" si="22"/>
        <v>39451</v>
      </c>
      <c r="H182" s="42">
        <f t="shared" si="21"/>
        <v>39459</v>
      </c>
      <c r="I182" s="85"/>
      <c r="T182">
        <v>192</v>
      </c>
      <c r="U182" s="75">
        <f t="shared" si="19"/>
        <v>112</v>
      </c>
    </row>
    <row r="183" spans="1:21" ht="12.75">
      <c r="A183">
        <v>228</v>
      </c>
      <c r="B183" s="60"/>
      <c r="C183" s="60"/>
      <c r="D183" s="40" t="s">
        <v>119</v>
      </c>
      <c r="E183" s="40">
        <v>0</v>
      </c>
      <c r="F183" s="41">
        <v>4</v>
      </c>
      <c r="G183" s="42">
        <f t="shared" si="22"/>
        <v>39459</v>
      </c>
      <c r="H183" s="42">
        <f t="shared" si="21"/>
        <v>39463</v>
      </c>
      <c r="I183" s="85"/>
      <c r="T183">
        <v>16</v>
      </c>
      <c r="U183" s="75">
        <f t="shared" si="19"/>
        <v>64</v>
      </c>
    </row>
    <row r="184" spans="1:21" ht="12.75">
      <c r="A184">
        <v>229</v>
      </c>
      <c r="B184" s="60"/>
      <c r="C184" s="60"/>
      <c r="D184" s="40" t="s">
        <v>117</v>
      </c>
      <c r="E184" s="40">
        <v>-1</v>
      </c>
      <c r="F184" s="41">
        <v>1</v>
      </c>
      <c r="G184" s="42">
        <f t="shared" si="22"/>
        <v>39463</v>
      </c>
      <c r="H184" s="42">
        <f t="shared" si="21"/>
        <v>39464</v>
      </c>
      <c r="I184" s="85"/>
      <c r="U184" s="75">
        <f t="shared" si="19"/>
        <v>16</v>
      </c>
    </row>
    <row r="185" spans="1:21" ht="12.75">
      <c r="A185">
        <v>230</v>
      </c>
      <c r="B185" s="60"/>
      <c r="C185" s="60"/>
      <c r="D185" s="40" t="s">
        <v>120</v>
      </c>
      <c r="E185" s="40">
        <v>13</v>
      </c>
      <c r="F185" s="41">
        <v>12</v>
      </c>
      <c r="G185" s="42">
        <f t="shared" si="22"/>
        <v>39464</v>
      </c>
      <c r="H185" s="42">
        <f t="shared" si="21"/>
        <v>39476</v>
      </c>
      <c r="I185" s="85"/>
      <c r="T185">
        <v>640</v>
      </c>
      <c r="U185" s="75">
        <f t="shared" si="19"/>
        <v>176</v>
      </c>
    </row>
    <row r="186" spans="1:21" ht="12.75">
      <c r="A186">
        <v>231</v>
      </c>
      <c r="B186" s="60"/>
      <c r="C186" s="60"/>
      <c r="D186" s="40" t="s">
        <v>115</v>
      </c>
      <c r="E186" s="40">
        <v>13</v>
      </c>
      <c r="F186" s="41">
        <v>5</v>
      </c>
      <c r="G186" s="42">
        <f t="shared" si="22"/>
        <v>39476</v>
      </c>
      <c r="H186" s="42">
        <f t="shared" si="21"/>
        <v>39481</v>
      </c>
      <c r="I186" s="85"/>
      <c r="T186">
        <v>48</v>
      </c>
      <c r="U186" s="75">
        <f t="shared" si="19"/>
        <v>80</v>
      </c>
    </row>
    <row r="187" spans="1:21" ht="12.75">
      <c r="A187">
        <v>232</v>
      </c>
      <c r="B187" s="60"/>
      <c r="C187" s="64"/>
      <c r="D187" s="40" t="s">
        <v>121</v>
      </c>
      <c r="E187" s="40">
        <v>13</v>
      </c>
      <c r="F187" s="41">
        <v>15</v>
      </c>
      <c r="G187" s="42">
        <f t="shared" si="22"/>
        <v>39481</v>
      </c>
      <c r="H187" s="42">
        <f t="shared" si="21"/>
        <v>39496</v>
      </c>
      <c r="I187" s="85"/>
      <c r="U187" s="75">
        <f t="shared" si="19"/>
        <v>208</v>
      </c>
    </row>
    <row r="188" spans="1:21" ht="12.75">
      <c r="A188">
        <v>233</v>
      </c>
      <c r="B188" s="60"/>
      <c r="C188" s="60"/>
      <c r="D188" s="40" t="s">
        <v>122</v>
      </c>
      <c r="E188" s="40">
        <v>1</v>
      </c>
      <c r="F188" s="41">
        <v>21</v>
      </c>
      <c r="G188" s="42">
        <f t="shared" si="22"/>
        <v>39496</v>
      </c>
      <c r="H188" s="42">
        <f aca="true" t="shared" si="23" ref="H188:H203">G188+F188</f>
        <v>39517</v>
      </c>
      <c r="I188" s="85"/>
      <c r="T188">
        <v>48</v>
      </c>
      <c r="U188" s="75">
        <f t="shared" si="19"/>
        <v>288</v>
      </c>
    </row>
    <row r="189" spans="1:21" ht="12.75">
      <c r="A189">
        <v>234</v>
      </c>
      <c r="B189" s="60"/>
      <c r="C189" s="60"/>
      <c r="D189" s="40" t="s">
        <v>123</v>
      </c>
      <c r="E189" s="40">
        <v>1</v>
      </c>
      <c r="F189" s="41">
        <v>8</v>
      </c>
      <c r="G189" s="42">
        <f t="shared" si="22"/>
        <v>39517</v>
      </c>
      <c r="H189" s="42">
        <f t="shared" si="23"/>
        <v>39525</v>
      </c>
      <c r="I189" s="85"/>
      <c r="T189">
        <v>48</v>
      </c>
      <c r="U189" s="75">
        <f t="shared" si="19"/>
        <v>112</v>
      </c>
    </row>
    <row r="190" spans="1:21" ht="12.75">
      <c r="A190">
        <v>235</v>
      </c>
      <c r="B190" s="60"/>
      <c r="C190" s="60"/>
      <c r="D190" s="40" t="s">
        <v>124</v>
      </c>
      <c r="E190" s="40">
        <v>39</v>
      </c>
      <c r="F190" s="41">
        <v>10</v>
      </c>
      <c r="G190" s="42">
        <f t="shared" si="22"/>
        <v>39525</v>
      </c>
      <c r="H190" s="42">
        <f t="shared" si="23"/>
        <v>39535</v>
      </c>
      <c r="I190" s="85"/>
      <c r="T190">
        <v>960</v>
      </c>
      <c r="U190" s="75">
        <f t="shared" si="19"/>
        <v>144</v>
      </c>
    </row>
    <row r="191" spans="1:21" ht="12.75">
      <c r="A191">
        <v>236</v>
      </c>
      <c r="B191" s="60"/>
      <c r="C191" s="45" t="s">
        <v>125</v>
      </c>
      <c r="E191" s="40"/>
      <c r="F191" s="41"/>
      <c r="G191" s="42"/>
      <c r="H191" s="42"/>
      <c r="I191" s="85"/>
      <c r="U191"/>
    </row>
    <row r="192" spans="1:21" ht="12.75">
      <c r="A192">
        <v>237</v>
      </c>
      <c r="B192" s="60"/>
      <c r="C192" s="60"/>
      <c r="D192" s="40" t="s">
        <v>111</v>
      </c>
      <c r="E192" s="40">
        <v>4</v>
      </c>
      <c r="F192" s="41">
        <v>15</v>
      </c>
      <c r="G192" s="42">
        <v>39524</v>
      </c>
      <c r="H192" s="42">
        <f t="shared" si="23"/>
        <v>39539</v>
      </c>
      <c r="I192" s="85"/>
      <c r="T192">
        <v>80</v>
      </c>
      <c r="U192" s="75">
        <f t="shared" si="19"/>
        <v>208</v>
      </c>
    </row>
    <row r="193" spans="1:21" ht="12.75">
      <c r="A193">
        <v>238</v>
      </c>
      <c r="B193" s="60"/>
      <c r="C193" s="60"/>
      <c r="D193" s="40" t="s">
        <v>113</v>
      </c>
      <c r="E193" s="40">
        <v>2</v>
      </c>
      <c r="F193" s="41">
        <v>2</v>
      </c>
      <c r="G193" s="42">
        <f>H192</f>
        <v>39539</v>
      </c>
      <c r="H193" s="42">
        <f>G193+F193</f>
        <v>39541</v>
      </c>
      <c r="I193" s="85"/>
      <c r="T193">
        <v>96</v>
      </c>
      <c r="U193" s="75">
        <f t="shared" si="19"/>
        <v>32</v>
      </c>
    </row>
    <row r="194" spans="1:21" ht="12.75">
      <c r="A194">
        <v>239</v>
      </c>
      <c r="B194" s="60"/>
      <c r="C194" s="60"/>
      <c r="D194" s="40" t="s">
        <v>114</v>
      </c>
      <c r="E194" s="40">
        <v>1</v>
      </c>
      <c r="F194" s="41">
        <v>25</v>
      </c>
      <c r="G194" s="42">
        <f aca="true" t="shared" si="24" ref="G194:G206">H193</f>
        <v>39541</v>
      </c>
      <c r="H194" s="42">
        <f t="shared" si="23"/>
        <v>39566</v>
      </c>
      <c r="I194" s="85"/>
      <c r="T194">
        <v>48</v>
      </c>
      <c r="U194" s="75">
        <f t="shared" si="19"/>
        <v>352</v>
      </c>
    </row>
    <row r="195" spans="1:21" ht="12.75">
      <c r="A195">
        <v>240</v>
      </c>
      <c r="B195" s="60"/>
      <c r="C195" s="60"/>
      <c r="D195" s="40" t="s">
        <v>115</v>
      </c>
      <c r="E195" s="40">
        <v>2</v>
      </c>
      <c r="F195" s="41">
        <v>4</v>
      </c>
      <c r="G195" s="42">
        <f t="shared" si="24"/>
        <v>39566</v>
      </c>
      <c r="H195" s="42">
        <f t="shared" si="23"/>
        <v>39570</v>
      </c>
      <c r="I195" s="85"/>
      <c r="T195">
        <v>96</v>
      </c>
      <c r="U195" s="75">
        <f t="shared" si="19"/>
        <v>64</v>
      </c>
    </row>
    <row r="196" spans="1:21" ht="12.75">
      <c r="A196">
        <v>241</v>
      </c>
      <c r="B196" s="60"/>
      <c r="C196" s="60"/>
      <c r="D196" s="40" t="s">
        <v>116</v>
      </c>
      <c r="E196" s="40">
        <v>4</v>
      </c>
      <c r="F196" s="41">
        <v>8</v>
      </c>
      <c r="G196" s="42">
        <f t="shared" si="24"/>
        <v>39570</v>
      </c>
      <c r="H196" s="42">
        <f t="shared" si="23"/>
        <v>39578</v>
      </c>
      <c r="I196" s="85"/>
      <c r="T196">
        <v>72</v>
      </c>
      <c r="U196" s="75">
        <f t="shared" si="19"/>
        <v>112</v>
      </c>
    </row>
    <row r="197" spans="1:21" ht="12.75">
      <c r="A197">
        <v>242</v>
      </c>
      <c r="B197" s="60"/>
      <c r="C197" s="60"/>
      <c r="D197" s="40" t="s">
        <v>117</v>
      </c>
      <c r="E197" s="40">
        <v>1</v>
      </c>
      <c r="F197" s="41">
        <v>1</v>
      </c>
      <c r="G197" s="42">
        <f t="shared" si="24"/>
        <v>39578</v>
      </c>
      <c r="H197" s="42">
        <f t="shared" si="23"/>
        <v>39579</v>
      </c>
      <c r="I197" s="85"/>
      <c r="T197">
        <v>64</v>
      </c>
      <c r="U197" s="75">
        <f t="shared" si="19"/>
        <v>16</v>
      </c>
    </row>
    <row r="198" spans="1:21" ht="12.75">
      <c r="A198">
        <v>243</v>
      </c>
      <c r="B198" s="60"/>
      <c r="C198" s="60"/>
      <c r="D198" s="40" t="s">
        <v>118</v>
      </c>
      <c r="E198" s="40">
        <v>11</v>
      </c>
      <c r="F198" s="41">
        <v>8</v>
      </c>
      <c r="G198" s="42">
        <f t="shared" si="24"/>
        <v>39579</v>
      </c>
      <c r="H198" s="42">
        <f t="shared" si="23"/>
        <v>39587</v>
      </c>
      <c r="I198" s="85"/>
      <c r="T198">
        <v>192</v>
      </c>
      <c r="U198" s="75">
        <f t="shared" si="19"/>
        <v>112</v>
      </c>
    </row>
    <row r="199" spans="1:21" ht="12.75">
      <c r="A199">
        <v>244</v>
      </c>
      <c r="B199" s="60"/>
      <c r="C199" s="60"/>
      <c r="D199" s="40" t="s">
        <v>119</v>
      </c>
      <c r="E199" s="40">
        <v>0</v>
      </c>
      <c r="F199" s="41">
        <v>4</v>
      </c>
      <c r="G199" s="42">
        <f t="shared" si="24"/>
        <v>39587</v>
      </c>
      <c r="H199" s="42">
        <f t="shared" si="23"/>
        <v>39591</v>
      </c>
      <c r="I199" s="85"/>
      <c r="T199">
        <v>16</v>
      </c>
      <c r="U199" s="75">
        <f t="shared" si="19"/>
        <v>64</v>
      </c>
    </row>
    <row r="200" spans="1:21" ht="12.75">
      <c r="A200">
        <v>245</v>
      </c>
      <c r="B200" s="60"/>
      <c r="C200" s="60"/>
      <c r="D200" s="40" t="s">
        <v>117</v>
      </c>
      <c r="E200" s="40">
        <v>-1</v>
      </c>
      <c r="F200" s="41">
        <v>1</v>
      </c>
      <c r="G200" s="42">
        <f t="shared" si="24"/>
        <v>39591</v>
      </c>
      <c r="H200" s="42">
        <f t="shared" si="23"/>
        <v>39592</v>
      </c>
      <c r="I200" s="85"/>
      <c r="U200" s="75">
        <f t="shared" si="19"/>
        <v>16</v>
      </c>
    </row>
    <row r="201" spans="1:21" ht="12.75">
      <c r="A201">
        <v>246</v>
      </c>
      <c r="B201" s="60"/>
      <c r="C201" s="60"/>
      <c r="D201" s="40" t="s">
        <v>120</v>
      </c>
      <c r="E201" s="40">
        <v>13</v>
      </c>
      <c r="F201" s="41">
        <v>12</v>
      </c>
      <c r="G201" s="42">
        <f t="shared" si="24"/>
        <v>39592</v>
      </c>
      <c r="H201" s="42">
        <f t="shared" si="23"/>
        <v>39604</v>
      </c>
      <c r="I201" s="85"/>
      <c r="T201">
        <v>640</v>
      </c>
      <c r="U201" s="75">
        <f t="shared" si="19"/>
        <v>176</v>
      </c>
    </row>
    <row r="202" spans="1:21" ht="12.75">
      <c r="A202">
        <v>247</v>
      </c>
      <c r="B202" s="60"/>
      <c r="C202" s="60"/>
      <c r="D202" s="40" t="s">
        <v>115</v>
      </c>
      <c r="E202" s="40">
        <v>13</v>
      </c>
      <c r="F202" s="41">
        <v>5</v>
      </c>
      <c r="G202" s="42">
        <f t="shared" si="24"/>
        <v>39604</v>
      </c>
      <c r="H202" s="42">
        <f t="shared" si="23"/>
        <v>39609</v>
      </c>
      <c r="I202" s="85"/>
      <c r="T202">
        <v>48</v>
      </c>
      <c r="U202" s="75">
        <f t="shared" si="19"/>
        <v>80</v>
      </c>
    </row>
    <row r="203" spans="1:21" ht="12.75">
      <c r="A203">
        <v>248</v>
      </c>
      <c r="B203" s="60"/>
      <c r="C203" s="64"/>
      <c r="D203" s="40" t="s">
        <v>121</v>
      </c>
      <c r="E203" s="40">
        <v>14</v>
      </c>
      <c r="F203" s="41">
        <v>15</v>
      </c>
      <c r="G203" s="42">
        <f t="shared" si="24"/>
        <v>39609</v>
      </c>
      <c r="H203" s="42">
        <f t="shared" si="23"/>
        <v>39624</v>
      </c>
      <c r="I203" s="85"/>
      <c r="U203" s="75">
        <f t="shared" si="19"/>
        <v>208</v>
      </c>
    </row>
    <row r="204" spans="1:21" ht="12.75">
      <c r="A204">
        <v>249</v>
      </c>
      <c r="B204" s="60"/>
      <c r="C204" s="60"/>
      <c r="D204" s="40" t="s">
        <v>122</v>
      </c>
      <c r="E204" s="40">
        <v>1</v>
      </c>
      <c r="F204" s="41">
        <v>21</v>
      </c>
      <c r="G204" s="42">
        <f t="shared" si="24"/>
        <v>39624</v>
      </c>
      <c r="H204" s="42">
        <f aca="true" t="shared" si="25" ref="H204:H218">G204+F204</f>
        <v>39645</v>
      </c>
      <c r="I204" s="85"/>
      <c r="T204">
        <v>48</v>
      </c>
      <c r="U204" s="75">
        <f t="shared" si="19"/>
        <v>288</v>
      </c>
    </row>
    <row r="205" spans="1:21" ht="12.75">
      <c r="A205">
        <v>250</v>
      </c>
      <c r="B205" s="60"/>
      <c r="C205" s="60"/>
      <c r="D205" s="40" t="s">
        <v>123</v>
      </c>
      <c r="E205" s="40">
        <v>1</v>
      </c>
      <c r="F205" s="41">
        <v>8</v>
      </c>
      <c r="G205" s="42">
        <f t="shared" si="24"/>
        <v>39645</v>
      </c>
      <c r="H205" s="42">
        <f t="shared" si="25"/>
        <v>39653</v>
      </c>
      <c r="I205" s="85"/>
      <c r="T205">
        <v>48</v>
      </c>
      <c r="U205" s="75">
        <f t="shared" si="19"/>
        <v>112</v>
      </c>
    </row>
    <row r="206" spans="1:21" ht="12.75">
      <c r="A206">
        <v>251</v>
      </c>
      <c r="B206" s="60"/>
      <c r="C206" s="60"/>
      <c r="D206" s="40" t="s">
        <v>124</v>
      </c>
      <c r="E206" s="40">
        <v>42</v>
      </c>
      <c r="F206" s="41">
        <v>10</v>
      </c>
      <c r="G206" s="42">
        <f t="shared" si="24"/>
        <v>39653</v>
      </c>
      <c r="H206" s="42">
        <f t="shared" si="25"/>
        <v>39663</v>
      </c>
      <c r="I206" s="85"/>
      <c r="T206">
        <v>960</v>
      </c>
      <c r="U206" s="75">
        <f t="shared" si="19"/>
        <v>144</v>
      </c>
    </row>
    <row r="207" spans="1:21" ht="12.75">
      <c r="A207">
        <v>252</v>
      </c>
      <c r="B207" s="60"/>
      <c r="C207" s="45" t="s">
        <v>126</v>
      </c>
      <c r="E207" s="40"/>
      <c r="F207" s="41"/>
      <c r="G207" s="42"/>
      <c r="H207" s="42"/>
      <c r="I207" s="85"/>
      <c r="U207" s="75">
        <f>2*8*F207-(2*8*INT(F207/7))</f>
        <v>0</v>
      </c>
    </row>
    <row r="208" spans="1:21" ht="12.75">
      <c r="A208">
        <v>253</v>
      </c>
      <c r="B208" s="60"/>
      <c r="C208" s="60"/>
      <c r="D208" s="40" t="s">
        <v>111</v>
      </c>
      <c r="E208" s="40">
        <v>2</v>
      </c>
      <c r="F208" s="41">
        <v>15</v>
      </c>
      <c r="G208" s="42">
        <v>39601</v>
      </c>
      <c r="H208" s="42">
        <f t="shared" si="25"/>
        <v>39616</v>
      </c>
      <c r="I208" s="85"/>
      <c r="T208">
        <v>80</v>
      </c>
      <c r="U208" s="75">
        <f t="shared" si="19"/>
        <v>208</v>
      </c>
    </row>
    <row r="209" spans="1:21" ht="12.75">
      <c r="A209">
        <v>254</v>
      </c>
      <c r="B209" s="60"/>
      <c r="C209" s="60"/>
      <c r="D209" s="40" t="s">
        <v>113</v>
      </c>
      <c r="E209" s="40">
        <v>0</v>
      </c>
      <c r="F209" s="41">
        <v>2</v>
      </c>
      <c r="G209" s="42">
        <f>H208</f>
        <v>39616</v>
      </c>
      <c r="H209" s="42">
        <f t="shared" si="25"/>
        <v>39618</v>
      </c>
      <c r="I209" s="85"/>
      <c r="T209">
        <v>96</v>
      </c>
      <c r="U209" s="75">
        <f t="shared" si="19"/>
        <v>32</v>
      </c>
    </row>
    <row r="210" spans="1:21" ht="12.75">
      <c r="A210">
        <v>255</v>
      </c>
      <c r="B210" s="60"/>
      <c r="C210" s="60"/>
      <c r="D210" s="40" t="s">
        <v>127</v>
      </c>
      <c r="E210" s="40">
        <v>0</v>
      </c>
      <c r="F210" s="41">
        <v>25</v>
      </c>
      <c r="G210" s="42">
        <f aca="true" t="shared" si="26" ref="G210:G223">H209</f>
        <v>39618</v>
      </c>
      <c r="H210" s="42">
        <f t="shared" si="25"/>
        <v>39643</v>
      </c>
      <c r="I210" s="85"/>
      <c r="T210">
        <v>48</v>
      </c>
      <c r="U210" s="75">
        <f t="shared" si="19"/>
        <v>352</v>
      </c>
    </row>
    <row r="211" spans="1:21" ht="12.75">
      <c r="A211">
        <v>256</v>
      </c>
      <c r="B211" s="60"/>
      <c r="C211" s="60"/>
      <c r="D211" s="40" t="s">
        <v>115</v>
      </c>
      <c r="E211" s="40">
        <v>1</v>
      </c>
      <c r="F211" s="41">
        <v>4</v>
      </c>
      <c r="G211" s="42">
        <f t="shared" si="26"/>
        <v>39643</v>
      </c>
      <c r="H211" s="42">
        <f t="shared" si="25"/>
        <v>39647</v>
      </c>
      <c r="I211" s="85"/>
      <c r="T211">
        <v>96</v>
      </c>
      <c r="U211" s="75">
        <f t="shared" si="19"/>
        <v>64</v>
      </c>
    </row>
    <row r="212" spans="1:21" ht="12.75">
      <c r="A212">
        <v>257</v>
      </c>
      <c r="B212" s="60"/>
      <c r="C212" s="60"/>
      <c r="D212" s="40" t="s">
        <v>116</v>
      </c>
      <c r="E212" s="40">
        <v>0</v>
      </c>
      <c r="F212" s="41">
        <v>8</v>
      </c>
      <c r="G212" s="42">
        <f t="shared" si="26"/>
        <v>39647</v>
      </c>
      <c r="H212" s="42">
        <f t="shared" si="25"/>
        <v>39655</v>
      </c>
      <c r="I212" s="85"/>
      <c r="T212">
        <v>72</v>
      </c>
      <c r="U212" s="75">
        <f t="shared" si="19"/>
        <v>112</v>
      </c>
    </row>
    <row r="213" spans="1:21" ht="12.75">
      <c r="A213">
        <v>258</v>
      </c>
      <c r="B213" s="60"/>
      <c r="C213" s="60"/>
      <c r="D213" s="40" t="s">
        <v>117</v>
      </c>
      <c r="E213" s="40">
        <v>0</v>
      </c>
      <c r="F213" s="41">
        <v>1</v>
      </c>
      <c r="G213" s="42">
        <f t="shared" si="26"/>
        <v>39655</v>
      </c>
      <c r="H213" s="42">
        <f t="shared" si="25"/>
        <v>39656</v>
      </c>
      <c r="I213" s="85"/>
      <c r="T213">
        <v>64</v>
      </c>
      <c r="U213" s="75">
        <f t="shared" si="19"/>
        <v>16</v>
      </c>
    </row>
    <row r="214" spans="1:21" ht="12.75">
      <c r="A214">
        <v>259</v>
      </c>
      <c r="B214" s="60"/>
      <c r="D214" s="40" t="s">
        <v>118</v>
      </c>
      <c r="E214" s="40">
        <v>5</v>
      </c>
      <c r="F214" s="41">
        <v>8</v>
      </c>
      <c r="G214" s="42">
        <f t="shared" si="26"/>
        <v>39656</v>
      </c>
      <c r="H214" s="42">
        <f t="shared" si="25"/>
        <v>39664</v>
      </c>
      <c r="I214" s="85"/>
      <c r="T214">
        <v>192</v>
      </c>
      <c r="U214" s="75">
        <f t="shared" si="19"/>
        <v>112</v>
      </c>
    </row>
    <row r="215" spans="1:21" ht="12.75">
      <c r="A215">
        <v>260</v>
      </c>
      <c r="B215" s="60"/>
      <c r="C215" s="60"/>
      <c r="D215" s="40" t="s">
        <v>119</v>
      </c>
      <c r="E215" s="40">
        <v>0</v>
      </c>
      <c r="F215" s="41">
        <v>4</v>
      </c>
      <c r="G215" s="42">
        <f t="shared" si="26"/>
        <v>39664</v>
      </c>
      <c r="H215" s="42">
        <f t="shared" si="25"/>
        <v>39668</v>
      </c>
      <c r="I215" s="85"/>
      <c r="T215">
        <v>16</v>
      </c>
      <c r="U215" s="75">
        <f t="shared" si="19"/>
        <v>64</v>
      </c>
    </row>
    <row r="216" spans="1:21" ht="12.75">
      <c r="A216">
        <v>261</v>
      </c>
      <c r="B216" s="60"/>
      <c r="C216" s="60"/>
      <c r="D216" s="40" t="s">
        <v>117</v>
      </c>
      <c r="E216" s="40">
        <v>-1</v>
      </c>
      <c r="F216" s="41">
        <v>1</v>
      </c>
      <c r="G216" s="42">
        <f t="shared" si="26"/>
        <v>39668</v>
      </c>
      <c r="H216" s="42">
        <f t="shared" si="25"/>
        <v>39669</v>
      </c>
      <c r="I216" s="85"/>
      <c r="U216" s="75">
        <f t="shared" si="19"/>
        <v>16</v>
      </c>
    </row>
    <row r="217" spans="1:21" ht="12.75">
      <c r="A217">
        <v>262</v>
      </c>
      <c r="B217" s="60"/>
      <c r="C217" s="60"/>
      <c r="D217" s="40" t="s">
        <v>120</v>
      </c>
      <c r="E217" s="40">
        <v>6</v>
      </c>
      <c r="F217" s="41">
        <v>12</v>
      </c>
      <c r="G217" s="42">
        <f t="shared" si="26"/>
        <v>39669</v>
      </c>
      <c r="H217" s="42">
        <f t="shared" si="25"/>
        <v>39681</v>
      </c>
      <c r="I217" s="85"/>
      <c r="T217">
        <v>640</v>
      </c>
      <c r="U217" s="75">
        <f t="shared" si="19"/>
        <v>176</v>
      </c>
    </row>
    <row r="218" spans="1:21" ht="12.75">
      <c r="A218">
        <v>263</v>
      </c>
      <c r="B218" s="60"/>
      <c r="C218" s="60"/>
      <c r="D218" s="40" t="s">
        <v>115</v>
      </c>
      <c r="E218" s="40">
        <v>6</v>
      </c>
      <c r="F218" s="41">
        <v>5</v>
      </c>
      <c r="G218" s="42">
        <f t="shared" si="26"/>
        <v>39681</v>
      </c>
      <c r="H218" s="42">
        <f t="shared" si="25"/>
        <v>39686</v>
      </c>
      <c r="I218" s="85"/>
      <c r="T218">
        <v>48</v>
      </c>
      <c r="U218" s="75">
        <f t="shared" si="19"/>
        <v>80</v>
      </c>
    </row>
    <row r="219" spans="1:21" ht="12.75">
      <c r="A219">
        <v>264</v>
      </c>
      <c r="B219" s="60"/>
      <c r="C219" s="60"/>
      <c r="D219" s="40" t="s">
        <v>121</v>
      </c>
      <c r="E219" s="40">
        <v>4</v>
      </c>
      <c r="F219" s="41">
        <v>15</v>
      </c>
      <c r="G219" s="42">
        <f t="shared" si="26"/>
        <v>39686</v>
      </c>
      <c r="H219" s="42">
        <f>G219+F219</f>
        <v>39701</v>
      </c>
      <c r="I219" s="85"/>
      <c r="U219" s="75">
        <f>2*8*F219-(2*8*INT(F219/7))</f>
        <v>208</v>
      </c>
    </row>
    <row r="220" spans="1:21" ht="12.75">
      <c r="A220">
        <v>265</v>
      </c>
      <c r="B220" s="60"/>
      <c r="C220" s="60"/>
      <c r="D220" s="40" t="s">
        <v>122</v>
      </c>
      <c r="E220" s="40"/>
      <c r="F220" s="41">
        <v>21</v>
      </c>
      <c r="G220" s="42">
        <f t="shared" si="26"/>
        <v>39701</v>
      </c>
      <c r="H220" s="42">
        <f>G220+F220</f>
        <v>39722</v>
      </c>
      <c r="I220" s="85"/>
      <c r="U220" s="75">
        <f>2*8*F220-(2*8*INT(F220/7))</f>
        <v>288</v>
      </c>
    </row>
    <row r="221" spans="1:27" ht="12.75">
      <c r="A221">
        <v>266</v>
      </c>
      <c r="C221" s="65"/>
      <c r="D221" s="40" t="s">
        <v>123</v>
      </c>
      <c r="E221" s="46"/>
      <c r="F221" s="41">
        <v>8</v>
      </c>
      <c r="G221" s="42">
        <f t="shared" si="26"/>
        <v>39722</v>
      </c>
      <c r="H221" s="42">
        <f>G221+F221</f>
        <v>39730</v>
      </c>
      <c r="I221" s="85"/>
      <c r="AA221">
        <f>SUM(AA53:AA220)</f>
        <v>0</v>
      </c>
    </row>
    <row r="222" spans="1:8" ht="12.75">
      <c r="A222">
        <v>267</v>
      </c>
      <c r="B222" s="58"/>
      <c r="D222" s="40" t="s">
        <v>124</v>
      </c>
      <c r="F222" s="41">
        <v>10</v>
      </c>
      <c r="G222" s="42">
        <f t="shared" si="26"/>
        <v>39730</v>
      </c>
      <c r="H222" s="42">
        <f>G222+F222</f>
        <v>39740</v>
      </c>
    </row>
    <row r="223" spans="1:8" ht="12.75">
      <c r="A223">
        <v>268</v>
      </c>
      <c r="B223" s="58"/>
      <c r="D223" s="40" t="s">
        <v>128</v>
      </c>
      <c r="F223" s="87">
        <v>1</v>
      </c>
      <c r="G223" s="42">
        <f t="shared" si="26"/>
        <v>39740</v>
      </c>
      <c r="H223" s="42">
        <f>G223+F223</f>
        <v>39741</v>
      </c>
    </row>
    <row r="224" spans="1:26" ht="12.75">
      <c r="A224">
        <v>269</v>
      </c>
      <c r="B224" s="45" t="s">
        <v>129</v>
      </c>
      <c r="D224" s="46"/>
      <c r="Q224">
        <f>SUM(Q53:Q220)</f>
        <v>5585.142857142857</v>
      </c>
      <c r="T224">
        <f>SUM(T53:T220)</f>
        <v>24279.486539999998</v>
      </c>
      <c r="U224">
        <f>SUM(U53:U220)</f>
        <v>33810.857142857145</v>
      </c>
      <c r="W224">
        <f>SUM(W53:W220)</f>
        <v>0</v>
      </c>
      <c r="Z224">
        <f>SUM(Z53:Z220)</f>
        <v>2558.186</v>
      </c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2007-04-03T18:34:01Z</cp:lastPrinted>
  <dcterms:created xsi:type="dcterms:W3CDTF">2007-03-30T20:59:22Z</dcterms:created>
  <dcterms:modified xsi:type="dcterms:W3CDTF">2007-04-25T15:00:47Z</dcterms:modified>
  <cp:category/>
  <cp:version/>
  <cp:contentType/>
  <cp:contentStatus/>
</cp:coreProperties>
</file>