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<sst xmlns="http://schemas.openxmlformats.org/spreadsheetml/2006/main" count="190" uniqueCount="72">
  <si>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</si>
  <si>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</si>
  <si>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</si>
  <si>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</si>
  <si>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</si>
  <si>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</si>
  <si>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</si>
  <si>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</si>
  <si>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</si>
  <si>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</si>
  <si>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</si>
  <si>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</si>
  <si>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</si>
  <si>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</si>
  <si>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</si>
  <si>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</si>
  <si>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</si>
  <si>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</si>
  <si>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</si>
  <si>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</si>
  <si>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</si>
  <si>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</si>
  <si>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</si>
  <si>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</si>
  <si>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</si>
  <si>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</si>
  <si>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</si>
  <si>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</si>
  <si>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</si>
  <si>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</si>
  <si>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</si>
  <si>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</si>
  <si>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</si>
  <si>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</si>
  <si>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</si>
  <si>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</si>
  <si>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</si>
  <si>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</si>
  <si>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</si>
  <si>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</si>
  <si>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</si>
  <si>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</si>
  <si>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</si>
  <si>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</si>
  <si>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</si>
  <si>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</si>
  <si>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</si>
  <si>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10 FLANGE TOP POINTS</t>
  </si>
  <si>
    <t>JOB NUMBER</t>
  </si>
  <si>
    <t>PART NUMBER</t>
  </si>
  <si>
    <t>PART NAME</t>
  </si>
  <si>
    <t>INSPECTOR</t>
  </si>
  <si>
    <t>65678-1 FINAL NUMBERS</t>
  </si>
  <si>
    <t>PORT 10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</si>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</sst>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Nominal!$F$47:$F$63</c:f>
              <c:numCache>
                <c:ptCount val="17"/>
                <c:pt idx="0">
                  <c:v>-0.104</c:v>
                </c:pt>
                <c:pt idx="1">
                  <c:v>-0.0685</c:v>
                </c:pt>
                <c:pt idx="2">
                  <c:v>-0.0318</c:v>
                </c:pt>
                <c:pt idx="3">
                  <c:v>-0.0237</c:v>
                </c:pt>
                <c:pt idx="4">
                  <c:v>-0.0546</c:v>
                </c:pt>
                <c:pt idx="5">
                  <c:v>-0.1003</c:v>
                </c:pt>
                <c:pt idx="6">
                  <c:v>-0.1226</c:v>
                </c:pt>
                <c:pt idx="7">
                  <c:v>-0.1177</c:v>
                </c:pt>
                <c:pt idx="8">
                  <c:v>-0.0861</c:v>
                </c:pt>
                <c:pt idx="9">
                  <c:v>-0.1262</c:v>
                </c:pt>
                <c:pt idx="10">
                  <c:v>-0.1953</c:v>
                </c:pt>
                <c:pt idx="11">
                  <c:v>-0.2433</c:v>
                </c:pt>
                <c:pt idx="12">
                  <c:v>-0.2784</c:v>
                </c:pt>
                <c:pt idx="13">
                  <c:v>-0.2581</c:v>
                </c:pt>
                <c:pt idx="14">
                  <c:v>-0.1888</c:v>
                </c:pt>
                <c:pt idx="15">
                  <c:v>-0.1288</c:v>
                </c:pt>
                <c:pt idx="16">
                  <c:v>-0.09</c:v>
                </c:pt>
              </c:numCache>
            </c:numRef>
          </c:val>
          <c:smooth val="0"/>
        </c:ser>
        <c:marker val="1"/>
        <c:axId val="65416837"/>
        <c:axId val="51880622"/>
      </c:lineChart>
      <c:catAx>
        <c:axId val="65416837"/>
        <c:scaling>
          <c:orientation val="minMax"/>
        </c:scaling>
        <c:axPos val="b"/>
        <c:delete val="1"/>
        <c:majorTickMark val="out"/>
        <c:minorTickMark val="none"/>
        <c:tickLblPos val="nextTo"/>
        <c:crossAx val="51880622"/>
        <c:crosses val="autoZero"/>
        <c:auto val="1"/>
        <c:lblOffset val="100"/>
        <c:noMultiLvlLbl val="0"/>
      </c:catAx>
      <c:valAx>
        <c:axId val="51880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1683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788119"/>
        <c:axId val="3976648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20.923042268262666</c:v>
                </c:pt>
                <c:pt idx="1">
                  <c:v>1.1491471427240753E-45</c:v>
                </c:pt>
                <c:pt idx="2">
                  <c:v>2.67507888735706E-165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2354001"/>
        <c:axId val="66968282"/>
      </c:scatterChart>
      <c:val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6480"/>
        <c:crosses val="max"/>
        <c:crossBetween val="midCat"/>
        <c:dispUnits/>
      </c:valAx>
      <c:valAx>
        <c:axId val="39766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8119"/>
        <c:crosses val="max"/>
        <c:crossBetween val="midCat"/>
        <c:dispUnits/>
      </c:valAx>
      <c:valAx>
        <c:axId val="22354001"/>
        <c:scaling>
          <c:orientation val="minMax"/>
        </c:scaling>
        <c:axPos val="b"/>
        <c:delete val="1"/>
        <c:majorTickMark val="in"/>
        <c:minorTickMark val="none"/>
        <c:tickLblPos val="nextTo"/>
        <c:crossAx val="66968282"/>
        <c:crosses val="max"/>
        <c:crossBetween val="midCat"/>
        <c:dispUnits/>
      </c:valAx>
      <c:valAx>
        <c:axId val="669682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3540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272415"/>
        <c:axId val="415808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20.923042268262666</c:v>
                </c:pt>
                <c:pt idx="1">
                  <c:v>1.1491471427240753E-45</c:v>
                </c:pt>
                <c:pt idx="2">
                  <c:v>2.67507888735706E-165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683097"/>
        <c:axId val="12603554"/>
      </c:line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580824"/>
        <c:crosses val="autoZero"/>
        <c:auto val="0"/>
        <c:lblOffset val="100"/>
        <c:tickLblSkip val="1"/>
        <c:noMultiLvlLbl val="0"/>
      </c:catAx>
      <c:valAx>
        <c:axId val="415808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272415"/>
        <c:crossesAt val="1"/>
        <c:crossBetween val="between"/>
        <c:dispUnits/>
      </c:valAx>
      <c:catAx>
        <c:axId val="38683097"/>
        <c:scaling>
          <c:orientation val="minMax"/>
        </c:scaling>
        <c:axPos val="b"/>
        <c:delete val="1"/>
        <c:majorTickMark val="in"/>
        <c:minorTickMark val="none"/>
        <c:tickLblPos val="nextTo"/>
        <c:crossAx val="12603554"/>
        <c:crosses val="autoZero"/>
        <c:auto val="0"/>
        <c:lblOffset val="100"/>
        <c:tickLblSkip val="1"/>
        <c:noMultiLvlLbl val="0"/>
      </c:catAx>
      <c:valAx>
        <c:axId val="126035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6830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Nominal!$F$47:$F$63</c:f>
              <c:numCache>
                <c:ptCount val="17"/>
                <c:pt idx="0">
                  <c:v>-0.104</c:v>
                </c:pt>
                <c:pt idx="1">
                  <c:v>-0.0685</c:v>
                </c:pt>
                <c:pt idx="2">
                  <c:v>-0.0318</c:v>
                </c:pt>
                <c:pt idx="3">
                  <c:v>-0.0237</c:v>
                </c:pt>
                <c:pt idx="4">
                  <c:v>-0.0546</c:v>
                </c:pt>
                <c:pt idx="5">
                  <c:v>-0.1003</c:v>
                </c:pt>
                <c:pt idx="6">
                  <c:v>-0.1226</c:v>
                </c:pt>
                <c:pt idx="7">
                  <c:v>-0.1177</c:v>
                </c:pt>
                <c:pt idx="8">
                  <c:v>-0.0861</c:v>
                </c:pt>
                <c:pt idx="9">
                  <c:v>-0.1262</c:v>
                </c:pt>
                <c:pt idx="10">
                  <c:v>-0.1953</c:v>
                </c:pt>
                <c:pt idx="11">
                  <c:v>-0.2433</c:v>
                </c:pt>
                <c:pt idx="12">
                  <c:v>-0.2784</c:v>
                </c:pt>
                <c:pt idx="13">
                  <c:v>-0.2581</c:v>
                </c:pt>
                <c:pt idx="14">
                  <c:v>-0.1888</c:v>
                </c:pt>
                <c:pt idx="15">
                  <c:v>-0.1288</c:v>
                </c:pt>
                <c:pt idx="16">
                  <c:v>-0.09</c:v>
                </c:pt>
              </c:numCache>
            </c:numRef>
          </c:val>
        </c:ser>
        <c:axId val="46323123"/>
        <c:axId val="14254924"/>
      </c:areaChart>
      <c:catAx>
        <c:axId val="46323123"/>
        <c:scaling>
          <c:orientation val="minMax"/>
        </c:scaling>
        <c:axPos val="b"/>
        <c:delete val="1"/>
        <c:majorTickMark val="out"/>
        <c:minorTickMark val="none"/>
        <c:tickLblPos val="nextTo"/>
        <c:crossAx val="14254924"/>
        <c:crosses val="autoZero"/>
        <c:auto val="1"/>
        <c:lblOffset val="100"/>
        <c:noMultiLvlLbl val="0"/>
      </c:catAx>
      <c:valAx>
        <c:axId val="14254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2312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185453"/>
        <c:axId val="137981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20.923042268262666</c:v>
                </c:pt>
                <c:pt idx="1">
                  <c:v>1.1491471427240753E-45</c:v>
                </c:pt>
                <c:pt idx="2">
                  <c:v>2.67507888735706E-165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074631"/>
        <c:axId val="43909632"/>
      </c:line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798166"/>
        <c:crosses val="autoZero"/>
        <c:auto val="0"/>
        <c:lblOffset val="100"/>
        <c:tickLblSkip val="1"/>
        <c:noMultiLvlLbl val="0"/>
      </c:catAx>
      <c:valAx>
        <c:axId val="137981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185453"/>
        <c:crossesAt val="1"/>
        <c:crossBetween val="between"/>
        <c:dispUnits/>
      </c:valAx>
      <c:catAx>
        <c:axId val="57074631"/>
        <c:scaling>
          <c:orientation val="minMax"/>
        </c:scaling>
        <c:axPos val="b"/>
        <c:delete val="1"/>
        <c:majorTickMark val="in"/>
        <c:minorTickMark val="none"/>
        <c:tickLblPos val="nextTo"/>
        <c:crossAx val="43909632"/>
        <c:crosses val="autoZero"/>
        <c:auto val="0"/>
        <c:lblOffset val="100"/>
        <c:tickLblSkip val="1"/>
        <c:noMultiLvlLbl val="0"/>
      </c:catAx>
      <c:valAx>
        <c:axId val="439096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0746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Nominal!$F$47:$F$63</c:f>
              <c:numCache>
                <c:ptCount val="17"/>
                <c:pt idx="0">
                  <c:v>-0.104</c:v>
                </c:pt>
                <c:pt idx="1">
                  <c:v>-0.0685</c:v>
                </c:pt>
                <c:pt idx="2">
                  <c:v>-0.0318</c:v>
                </c:pt>
                <c:pt idx="3">
                  <c:v>-0.0237</c:v>
                </c:pt>
                <c:pt idx="4">
                  <c:v>-0.0546</c:v>
                </c:pt>
                <c:pt idx="5">
                  <c:v>-0.1003</c:v>
                </c:pt>
                <c:pt idx="6">
                  <c:v>-0.1226</c:v>
                </c:pt>
                <c:pt idx="7">
                  <c:v>-0.1177</c:v>
                </c:pt>
                <c:pt idx="8">
                  <c:v>-0.0861</c:v>
                </c:pt>
                <c:pt idx="9">
                  <c:v>-0.1262</c:v>
                </c:pt>
                <c:pt idx="10">
                  <c:v>-0.1953</c:v>
                </c:pt>
                <c:pt idx="11">
                  <c:v>-0.2433</c:v>
                </c:pt>
                <c:pt idx="12">
                  <c:v>-0.2784</c:v>
                </c:pt>
                <c:pt idx="13">
                  <c:v>-0.2581</c:v>
                </c:pt>
                <c:pt idx="14">
                  <c:v>-0.1888</c:v>
                </c:pt>
                <c:pt idx="15">
                  <c:v>-0.1288</c:v>
                </c:pt>
                <c:pt idx="16">
                  <c:v>-0.09</c:v>
                </c:pt>
              </c:numCache>
            </c:numRef>
          </c:val>
          <c:smooth val="1"/>
        </c:ser>
        <c:axId val="59642369"/>
        <c:axId val="67019274"/>
      </c:lineChart>
      <c:catAx>
        <c:axId val="5964236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7019274"/>
        <c:crosses val="autoZero"/>
        <c:auto val="0"/>
        <c:lblOffset val="100"/>
        <c:tickLblSkip val="1"/>
        <c:noMultiLvlLbl val="0"/>
      </c:catAx>
      <c:valAx>
        <c:axId val="670192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6423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302555"/>
        <c:axId val="598520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20.923042268262666</c:v>
                </c:pt>
                <c:pt idx="1">
                  <c:v>1.1491471427240753E-45</c:v>
                </c:pt>
                <c:pt idx="2">
                  <c:v>2.67507888735706E-165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97845"/>
        <c:axId val="16180606"/>
      </c:lineChart>
      <c:catAx>
        <c:axId val="66302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852084"/>
        <c:crosses val="autoZero"/>
        <c:auto val="0"/>
        <c:lblOffset val="100"/>
        <c:tickLblSkip val="1"/>
        <c:noMultiLvlLbl val="0"/>
      </c:catAx>
      <c:valAx>
        <c:axId val="59852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02555"/>
        <c:crossesAt val="1"/>
        <c:crossBetween val="between"/>
        <c:dispUnits/>
      </c:valAx>
      <c:catAx>
        <c:axId val="1797845"/>
        <c:scaling>
          <c:orientation val="minMax"/>
        </c:scaling>
        <c:axPos val="b"/>
        <c:delete val="1"/>
        <c:majorTickMark val="in"/>
        <c:minorTickMark val="none"/>
        <c:tickLblPos val="nextTo"/>
        <c:crossAx val="16180606"/>
        <c:crosses val="autoZero"/>
        <c:auto val="0"/>
        <c:lblOffset val="100"/>
        <c:tickLblSkip val="1"/>
        <c:noMultiLvlLbl val="0"/>
      </c:catAx>
      <c:valAx>
        <c:axId val="161806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978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Nominal!$F$47:$F$63</c:f>
              <c:numCache>
                <c:ptCount val="17"/>
                <c:pt idx="0">
                  <c:v>-0.104</c:v>
                </c:pt>
                <c:pt idx="1">
                  <c:v>-0.0685</c:v>
                </c:pt>
                <c:pt idx="2">
                  <c:v>-0.0318</c:v>
                </c:pt>
                <c:pt idx="3">
                  <c:v>-0.0237</c:v>
                </c:pt>
                <c:pt idx="4">
                  <c:v>-0.0546</c:v>
                </c:pt>
                <c:pt idx="5">
                  <c:v>-0.1003</c:v>
                </c:pt>
                <c:pt idx="6">
                  <c:v>-0.1226</c:v>
                </c:pt>
                <c:pt idx="7">
                  <c:v>-0.1177</c:v>
                </c:pt>
                <c:pt idx="8">
                  <c:v>-0.0861</c:v>
                </c:pt>
                <c:pt idx="9">
                  <c:v>-0.1262</c:v>
                </c:pt>
                <c:pt idx="10">
                  <c:v>-0.1953</c:v>
                </c:pt>
                <c:pt idx="11">
                  <c:v>-0.2433</c:v>
                </c:pt>
                <c:pt idx="12">
                  <c:v>-0.2784</c:v>
                </c:pt>
                <c:pt idx="13">
                  <c:v>-0.2581</c:v>
                </c:pt>
                <c:pt idx="14">
                  <c:v>-0.1888</c:v>
                </c:pt>
                <c:pt idx="15">
                  <c:v>-0.1288</c:v>
                </c:pt>
                <c:pt idx="16">
                  <c:v>-0.09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Gauss!$N$3:$N$19</c:f>
              <c:numCache>
                <c:ptCount val="17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Gauss!$O$3:$O$19</c:f>
              <c:numCache>
                <c:ptCount val="17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Gauss!$P$3:$P$19</c:f>
              <c:numCache>
                <c:ptCount val="17"/>
                <c:pt idx="0">
                  <c:v>-0.13048235294117647</c:v>
                </c:pt>
                <c:pt idx="1">
                  <c:v>-0.13048235294117647</c:v>
                </c:pt>
                <c:pt idx="2">
                  <c:v>-0.13048235294117647</c:v>
                </c:pt>
                <c:pt idx="3">
                  <c:v>-0.13048235294117647</c:v>
                </c:pt>
                <c:pt idx="4">
                  <c:v>-0.13048235294117647</c:v>
                </c:pt>
                <c:pt idx="5">
                  <c:v>-0.13048235294117647</c:v>
                </c:pt>
                <c:pt idx="6">
                  <c:v>-0.13048235294117647</c:v>
                </c:pt>
                <c:pt idx="7">
                  <c:v>-0.13048235294117647</c:v>
                </c:pt>
                <c:pt idx="8">
                  <c:v>-0.13048235294117647</c:v>
                </c:pt>
                <c:pt idx="9">
                  <c:v>-0.13048235294117647</c:v>
                </c:pt>
                <c:pt idx="10">
                  <c:v>-0.13048235294117647</c:v>
                </c:pt>
                <c:pt idx="11">
                  <c:v>-0.13048235294117647</c:v>
                </c:pt>
                <c:pt idx="12">
                  <c:v>-0.13048235294117647</c:v>
                </c:pt>
                <c:pt idx="13">
                  <c:v>-0.13048235294117647</c:v>
                </c:pt>
                <c:pt idx="14">
                  <c:v>-0.13048235294117647</c:v>
                </c:pt>
                <c:pt idx="15">
                  <c:v>-0.13048235294117647</c:v>
                </c:pt>
                <c:pt idx="16">
                  <c:v>-0.13048235294117647</c:v>
                </c:pt>
              </c:numCache>
            </c:numRef>
          </c:val>
          <c:smooth val="0"/>
        </c:ser>
        <c:marker val="1"/>
        <c:axId val="11407727"/>
        <c:axId val="35560680"/>
      </c:lineChart>
      <c:catAx>
        <c:axId val="11407727"/>
        <c:scaling>
          <c:orientation val="minMax"/>
        </c:scaling>
        <c:axPos val="b"/>
        <c:delete val="1"/>
        <c:majorTickMark val="out"/>
        <c:minorTickMark val="none"/>
        <c:tickLblPos val="nextTo"/>
        <c:crossAx val="35560680"/>
        <c:crosses val="autoZero"/>
        <c:auto val="1"/>
        <c:lblOffset val="100"/>
        <c:noMultiLvlLbl val="0"/>
      </c:catAx>
      <c:valAx>
        <c:axId val="3556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1407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610665"/>
        <c:axId val="6184280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714307"/>
        <c:axId val="43211036"/>
      </c:lineChart>
      <c:catAx>
        <c:axId val="5161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842802"/>
        <c:crosses val="autoZero"/>
        <c:auto val="0"/>
        <c:lblOffset val="100"/>
        <c:tickLblSkip val="1"/>
        <c:noMultiLvlLbl val="0"/>
      </c:catAx>
      <c:valAx>
        <c:axId val="6184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610665"/>
        <c:crossesAt val="1"/>
        <c:crossBetween val="between"/>
        <c:dispUnits/>
      </c:valAx>
      <c:catAx>
        <c:axId val="19714307"/>
        <c:scaling>
          <c:orientation val="minMax"/>
        </c:scaling>
        <c:axPos val="b"/>
        <c:delete val="1"/>
        <c:majorTickMark val="in"/>
        <c:minorTickMark val="none"/>
        <c:tickLblPos val="nextTo"/>
        <c:crossAx val="43211036"/>
        <c:crosses val="autoZero"/>
        <c:auto val="0"/>
        <c:lblOffset val="100"/>
        <c:tickLblSkip val="1"/>
        <c:noMultiLvlLbl val="0"/>
      </c:catAx>
      <c:valAx>
        <c:axId val="432110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7143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3355005"/>
        <c:axId val="10432998"/>
      </c:scatterChart>
      <c:valAx>
        <c:axId val="5335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32998"/>
        <c:crosses val="max"/>
        <c:crossBetween val="midCat"/>
        <c:dispUnits/>
      </c:valAx>
      <c:valAx>
        <c:axId val="1043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5500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38841.38725694444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17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5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-0.13048235294117647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-0.0237</v>
      </c>
      <c r="H8" s="5"/>
    </row>
    <row r="9" spans="5:8" ht="13.5">
      <c r="E9" s="63" t="s">
        <v>13</v>
      </c>
      <c r="F9" s="63"/>
      <c r="G9" s="35">
        <v>-0.278416841843689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0.254716841843689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12</v>
      </c>
      <c r="L12" s="44">
        <v>0</v>
      </c>
      <c r="M12" s="44">
        <v>0</v>
      </c>
      <c r="N12" s="44">
        <v>12</v>
      </c>
      <c r="O12" s="45">
        <v>70.58823529411765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</v>
      </c>
      <c r="L13" s="44"/>
      <c r="M13" s="44">
        <v>0</v>
      </c>
      <c r="N13" s="44">
        <v>5</v>
      </c>
      <c r="O13" s="45">
        <v>29.411764705882355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29.411764705882355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17</v>
      </c>
      <c r="L15" s="44">
        <v>0</v>
      </c>
      <c r="M15" s="44">
        <v>0</v>
      </c>
      <c r="N15" s="44">
        <v>17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0.15541437147083315</v>
      </c>
      <c r="M18" s="42">
        <v>0.07674208211773959</v>
      </c>
      <c r="N18" s="51">
        <v>-0.0237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-0.21788291303994356</v>
      </c>
      <c r="L19" s="42">
        <v>-0.21788291303994356</v>
      </c>
      <c r="M19" s="42">
        <v>-0.21788291303994356</v>
      </c>
      <c r="N19" s="51">
        <v>-0.278416841843689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0.21788291303994356</v>
      </c>
      <c r="L20" s="42">
        <v>0.2238551943642122</v>
      </c>
      <c r="M20" s="42">
        <v>0.11053748484275872</v>
      </c>
      <c r="N20" s="51">
        <v>0.254716841843689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-0.10211477204283045</v>
      </c>
      <c r="L22" s="42">
        <v>0.03191067418229753</v>
      </c>
      <c r="M22" s="42">
        <v>0.015757180683390506</v>
      </c>
      <c r="N22" s="51">
        <v>-0.13048235294117647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0.11763951629491791</v>
      </c>
      <c r="L23" s="42">
        <v>0.08391145704472254</v>
      </c>
      <c r="M23" s="42">
        <v>0.0414346506223869</v>
      </c>
      <c r="N23" s="51">
        <v>0.15032304776603156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0.06020677657074384</v>
      </c>
      <c r="L24" s="42">
        <v>0.07999543168292199</v>
      </c>
      <c r="M24" s="42">
        <v>0.03950095409834607</v>
      </c>
      <c r="N24" s="51">
        <v>0.07693512068046458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80.76235981236553</v>
      </c>
      <c r="D47" s="24">
        <v>50.88970891001256</v>
      </c>
      <c r="E47" s="24">
        <v>14.762291801836222</v>
      </c>
      <c r="F47" s="60">
        <v>-0.104</v>
      </c>
    </row>
    <row r="48" spans="2:6" ht="13.5">
      <c r="B48" s="27" t="s">
        <v>56</v>
      </c>
      <c r="C48" s="24">
        <v>81.35141468079695</v>
      </c>
      <c r="D48" s="24">
        <v>51.98335652817585</v>
      </c>
      <c r="E48" s="24">
        <v>11.003824975973034</v>
      </c>
      <c r="F48" s="60">
        <v>-0.0685</v>
      </c>
    </row>
    <row r="49" spans="2:6" ht="13.5">
      <c r="B49" s="27" t="s">
        <v>57</v>
      </c>
      <c r="C49" s="24">
        <v>79.79855079428236</v>
      </c>
      <c r="D49" s="24">
        <v>55.50650164312545</v>
      </c>
      <c r="E49" s="24">
        <v>8.410828065336693</v>
      </c>
      <c r="F49" s="60">
        <v>-0.0318</v>
      </c>
    </row>
    <row r="50" spans="2:6" ht="13.5">
      <c r="B50" s="27" t="s">
        <v>58</v>
      </c>
      <c r="C50" s="24">
        <v>76.47993178988051</v>
      </c>
      <c r="D50" s="24">
        <v>59.468609663009104</v>
      </c>
      <c r="E50" s="24">
        <v>9.838258601817346</v>
      </c>
      <c r="F50" s="60">
        <v>-0.0237</v>
      </c>
    </row>
    <row r="51" spans="2:6" ht="13.5">
      <c r="B51" s="27" t="s">
        <v>59</v>
      </c>
      <c r="C51" s="24">
        <v>74.54133849519154</v>
      </c>
      <c r="D51" s="24">
        <v>59.9889996101365</v>
      </c>
      <c r="E51" s="24">
        <v>14.176563790460124</v>
      </c>
      <c r="F51" s="60">
        <v>-0.0546</v>
      </c>
    </row>
    <row r="52" spans="2:6" ht="13.5">
      <c r="B52" s="27" t="s">
        <v>60</v>
      </c>
      <c r="C52" s="24">
        <v>75.0293860720744</v>
      </c>
      <c r="D52" s="24">
        <v>57.10993537562099</v>
      </c>
      <c r="E52" s="24">
        <v>18.45538228574847</v>
      </c>
      <c r="F52" s="60">
        <v>-0.1003</v>
      </c>
    </row>
    <row r="53" spans="2:6" ht="13.5">
      <c r="B53" s="27" t="s">
        <v>61</v>
      </c>
      <c r="C53" s="24">
        <v>77.40898637650749</v>
      </c>
      <c r="D53" s="24">
        <v>53.418529747314</v>
      </c>
      <c r="E53" s="24">
        <v>19.094180950467635</v>
      </c>
      <c r="F53" s="60">
        <v>-0.1226</v>
      </c>
    </row>
    <row r="54" spans="2:6" ht="13.5">
      <c r="B54" s="27" t="s">
        <v>62</v>
      </c>
      <c r="C54" s="24">
        <v>79.44334718549038</v>
      </c>
      <c r="D54" s="24">
        <v>51.322907495235334</v>
      </c>
      <c r="E54" s="24">
        <v>17.5800154232773</v>
      </c>
      <c r="F54" s="60">
        <v>-0.1177</v>
      </c>
    </row>
    <row r="55" spans="2:6" ht="13.5">
      <c r="B55" s="27" t="s">
        <v>63</v>
      </c>
      <c r="C55" s="24">
        <v>81.09826121953152</v>
      </c>
      <c r="D55" s="24">
        <v>-51.86721894821355</v>
      </c>
      <c r="E55" s="24">
        <v>-11.893714354547331</v>
      </c>
      <c r="F55" s="60">
        <v>-0.0861</v>
      </c>
    </row>
    <row r="56" spans="2:6" ht="13.5">
      <c r="B56" s="27" t="s">
        <v>64</v>
      </c>
      <c r="C56" s="24">
        <v>80.01921652939835</v>
      </c>
      <c r="D56" s="24">
        <v>-51.24140026597007</v>
      </c>
      <c r="E56" s="24">
        <v>-16.079225977306315</v>
      </c>
      <c r="F56" s="60">
        <v>-0.1262</v>
      </c>
    </row>
    <row r="57" spans="2:7" ht="13.5">
      <c r="B57" s="27" t="s">
        <v>65</v>
      </c>
      <c r="C57" s="24">
        <v>77.42057512348693</v>
      </c>
      <c r="D57" s="24">
        <v>-53.3634073183439</v>
      </c>
      <c r="E57" s="24">
        <v>-18.909186665428223</v>
      </c>
      <c r="F57" s="60">
        <v>-0.1953</v>
      </c>
      <c r="G57" s="60">
        <v>-0.007800000000000001</v>
      </c>
    </row>
    <row r="58" spans="2:7" ht="13.5">
      <c r="B58" s="27" t="s">
        <v>66</v>
      </c>
      <c r="C58" s="24">
        <v>75.50749026831319</v>
      </c>
      <c r="D58" s="24">
        <v>-55.92607350613718</v>
      </c>
      <c r="E58" s="24">
        <v>-18.976701395488625</v>
      </c>
      <c r="F58" s="60">
        <v>-0.2433</v>
      </c>
      <c r="G58" s="60">
        <v>-0.05579999999999999</v>
      </c>
    </row>
    <row r="59" spans="2:7" ht="13.5">
      <c r="B59" s="27" t="s">
        <v>67</v>
      </c>
      <c r="C59" s="24">
        <v>74.04334107443286</v>
      </c>
      <c r="D59" s="24">
        <v>-59.19565292616698</v>
      </c>
      <c r="E59" s="24">
        <v>-16.3849618836066</v>
      </c>
      <c r="F59" s="60">
        <v>-0.2784</v>
      </c>
      <c r="G59" s="60">
        <v>-0.09089999999999998</v>
      </c>
    </row>
    <row r="60" spans="2:7" ht="13.5">
      <c r="B60" s="27" t="s">
        <v>68</v>
      </c>
      <c r="C60" s="24">
        <v>74.72122489356542</v>
      </c>
      <c r="D60" s="24">
        <v>-60.28220026317796</v>
      </c>
      <c r="E60" s="24">
        <v>-12.333756622723042</v>
      </c>
      <c r="F60" s="60">
        <v>-0.2581</v>
      </c>
      <c r="G60" s="60">
        <v>-0.0706</v>
      </c>
    </row>
    <row r="61" spans="2:7" ht="13.5">
      <c r="B61" s="27" t="s">
        <v>69</v>
      </c>
      <c r="C61" s="24">
        <v>76.9781782573073</v>
      </c>
      <c r="D61" s="24">
        <v>-58.86440987229919</v>
      </c>
      <c r="E61" s="24">
        <v>-9.04852709397506</v>
      </c>
      <c r="F61" s="60">
        <v>-0.1888</v>
      </c>
      <c r="G61" s="60">
        <v>-0.0012999999999999956</v>
      </c>
    </row>
    <row r="62" spans="2:6" ht="13.5">
      <c r="B62" s="27" t="s">
        <v>70</v>
      </c>
      <c r="C62" s="24">
        <v>79.09039504703303</v>
      </c>
      <c r="D62" s="24">
        <v>-56.33938319754927</v>
      </c>
      <c r="E62" s="24">
        <v>-8.382704705911435</v>
      </c>
      <c r="F62" s="60">
        <v>-0.1288</v>
      </c>
    </row>
    <row r="63" spans="2:6" ht="13.5">
      <c r="B63" s="27" t="s">
        <v>71</v>
      </c>
      <c r="C63" s="24">
        <v>80.62857393684034</v>
      </c>
      <c r="D63" s="24">
        <v>-53.66692680444348</v>
      </c>
      <c r="E63" s="24">
        <v>-9.568600549541877</v>
      </c>
      <c r="F63" s="60">
        <v>-0.09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38841.38725694444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-0.13048235294117647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-0.0237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-0.278416841843689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0.254716841843689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0.07693512068046458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80.84372364392105</v>
      </c>
      <c r="D47" s="24">
        <v>50.947745169353134</v>
      </c>
      <c r="E47" s="24">
        <v>14.790949540376124</v>
      </c>
      <c r="F47" s="60">
        <v>-0.104</v>
      </c>
    </row>
    <row r="48" spans="2:6" ht="13.5">
      <c r="B48" s="27" t="s">
        <v>56</v>
      </c>
      <c r="C48" s="24">
        <v>81.40500491244669</v>
      </c>
      <c r="D48" s="24">
        <v>52.02158212221396</v>
      </c>
      <c r="E48" s="24">
        <v>11.022700295535774</v>
      </c>
      <c r="F48" s="60">
        <v>-0.0685</v>
      </c>
    </row>
    <row r="49" spans="2:6" ht="13.5">
      <c r="B49" s="27" t="s">
        <v>57</v>
      </c>
      <c r="C49" s="24">
        <v>79.82343448268097</v>
      </c>
      <c r="D49" s="24">
        <v>55.52425100307433</v>
      </c>
      <c r="E49" s="24">
        <v>8.419592525306076</v>
      </c>
      <c r="F49" s="60">
        <v>-0.0318</v>
      </c>
    </row>
    <row r="50" spans="2:6" ht="13.5">
      <c r="B50" s="27" t="s">
        <v>58</v>
      </c>
      <c r="C50" s="24">
        <v>76.49851323059083</v>
      </c>
      <c r="D50" s="24">
        <v>59.481863673498175</v>
      </c>
      <c r="E50" s="24">
        <v>9.844803299958704</v>
      </c>
      <c r="F50" s="60">
        <v>-0.0237</v>
      </c>
    </row>
    <row r="51" spans="2:6" ht="13.5">
      <c r="B51" s="27" t="s">
        <v>59</v>
      </c>
      <c r="C51" s="24">
        <v>74.58403588773322</v>
      </c>
      <c r="D51" s="24">
        <v>60.019455359115824</v>
      </c>
      <c r="E51" s="24">
        <v>14.191602570188145</v>
      </c>
      <c r="F51" s="60">
        <v>-0.0546</v>
      </c>
    </row>
    <row r="52" spans="2:6" ht="13.5">
      <c r="B52" s="27" t="s">
        <v>60</v>
      </c>
      <c r="C52" s="24">
        <v>75.10790811566429</v>
      </c>
      <c r="D52" s="24">
        <v>57.16594460170125</v>
      </c>
      <c r="E52" s="24">
        <v>18.483039090891907</v>
      </c>
      <c r="F52" s="60">
        <v>-0.1003</v>
      </c>
    </row>
    <row r="53" spans="2:6" ht="13.5">
      <c r="B53" s="27" t="s">
        <v>61</v>
      </c>
      <c r="C53" s="24">
        <v>77.50493687387205</v>
      </c>
      <c r="D53" s="24">
        <v>53.486970570207376</v>
      </c>
      <c r="E53" s="24">
        <v>19.127976353192654</v>
      </c>
      <c r="F53" s="60">
        <v>-0.1226</v>
      </c>
    </row>
    <row r="54" spans="2:6" ht="13.5">
      <c r="B54" s="27" t="s">
        <v>62</v>
      </c>
      <c r="C54" s="24">
        <v>79.53546814730191</v>
      </c>
      <c r="D54" s="24">
        <v>51.38861673872653</v>
      </c>
      <c r="E54" s="24">
        <v>17.612461998920075</v>
      </c>
      <c r="F54" s="60">
        <v>-0.1177</v>
      </c>
    </row>
    <row r="55" spans="2:6" ht="13.5">
      <c r="B55" s="27" t="s">
        <v>63</v>
      </c>
      <c r="C55" s="24">
        <v>81.16566745092258</v>
      </c>
      <c r="D55" s="24">
        <v>-51.915299345806986</v>
      </c>
      <c r="E55" s="24">
        <v>-11.917455980172104</v>
      </c>
      <c r="F55" s="60">
        <v>-0.0861</v>
      </c>
    </row>
    <row r="56" spans="2:6" ht="13.5">
      <c r="B56" s="27" t="s">
        <v>64</v>
      </c>
      <c r="C56" s="24">
        <v>80.11799636475347</v>
      </c>
      <c r="D56" s="24">
        <v>-51.31185921007087</v>
      </c>
      <c r="E56" s="24">
        <v>-16.114017876419375</v>
      </c>
      <c r="F56" s="60">
        <v>-0.1262</v>
      </c>
    </row>
    <row r="57" spans="2:7" ht="13.5">
      <c r="B57" s="27" t="s">
        <v>65</v>
      </c>
      <c r="C57" s="24">
        <v>77.57341277685535</v>
      </c>
      <c r="D57" s="24">
        <v>-53.472425356933954</v>
      </c>
      <c r="E57" s="24">
        <v>-18.96301869646375</v>
      </c>
      <c r="F57" s="60">
        <v>-0.1953</v>
      </c>
      <c r="G57" s="39">
        <v>-0.007800000000000001</v>
      </c>
    </row>
    <row r="58" spans="2:7" ht="13.5">
      <c r="B58" s="27" t="s">
        <v>66</v>
      </c>
      <c r="C58" s="24">
        <v>75.69791448383197</v>
      </c>
      <c r="D58" s="24">
        <v>-56.06190177877976</v>
      </c>
      <c r="E58" s="24">
        <v>-19.04377205551313</v>
      </c>
      <c r="F58" s="60">
        <v>-0.2433</v>
      </c>
      <c r="G58" s="39">
        <v>-0.05579999999999999</v>
      </c>
    </row>
    <row r="59" spans="2:7" ht="13.5">
      <c r="B59" s="27" t="s">
        <v>67</v>
      </c>
      <c r="C59" s="24">
        <v>74.2612239874728</v>
      </c>
      <c r="D59" s="24">
        <v>-59.35106729763781</v>
      </c>
      <c r="E59" s="24">
        <v>-16.46170396572434</v>
      </c>
      <c r="F59" s="60">
        <v>-0.2784</v>
      </c>
      <c r="G59" s="39">
        <v>-0.09089999999999998</v>
      </c>
    </row>
    <row r="60" spans="2:7" ht="13.5">
      <c r="B60" s="27" t="s">
        <v>68</v>
      </c>
      <c r="C60" s="24">
        <v>74.92318046716375</v>
      </c>
      <c r="D60" s="24">
        <v>-60.4262537818255</v>
      </c>
      <c r="E60" s="24">
        <v>-12.40488886189027</v>
      </c>
      <c r="F60" s="60">
        <v>-0.2581</v>
      </c>
      <c r="G60" s="39">
        <v>-0.0706</v>
      </c>
    </row>
    <row r="61" spans="2:7" ht="13.5">
      <c r="B61" s="27" t="s">
        <v>69</v>
      </c>
      <c r="C61" s="24">
        <v>77.1259097718279</v>
      </c>
      <c r="D61" s="24">
        <v>-58.96978580545713</v>
      </c>
      <c r="E61" s="24">
        <v>-9.10056070894415</v>
      </c>
      <c r="F61" s="60">
        <v>-0.1888</v>
      </c>
      <c r="G61" s="39">
        <v>-0.0012999999999999956</v>
      </c>
    </row>
    <row r="62" spans="2:6" ht="13.5">
      <c r="B62" s="27" t="s">
        <v>70</v>
      </c>
      <c r="C62" s="24">
        <v>79.19120310037894</v>
      </c>
      <c r="D62" s="24">
        <v>-56.41128888316263</v>
      </c>
      <c r="E62" s="24">
        <v>-8.418211023490459</v>
      </c>
      <c r="F62" s="60">
        <v>-0.1288</v>
      </c>
    </row>
    <row r="63" spans="2:6" ht="13.5">
      <c r="B63" s="27" t="s">
        <v>71</v>
      </c>
      <c r="C63" s="24">
        <v>80.69898898380845</v>
      </c>
      <c r="D63" s="24">
        <v>-53.717153368986786</v>
      </c>
      <c r="E63" s="24">
        <v>-9.593401930981207</v>
      </c>
      <c r="F63" s="60">
        <v>-0.09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38841.38725694444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17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-0.13048235294117647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-0.0237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-0.278416841843689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0.254716841843689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0.07693512068046458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-0.08136383155552096</v>
      </c>
      <c r="D47" s="24">
        <v>-0.058036259340575214</v>
      </c>
      <c r="E47" s="24">
        <v>-0.028657738539902056</v>
      </c>
      <c r="F47" s="60">
        <v>-0.104</v>
      </c>
    </row>
    <row r="48" spans="2:6" ht="13.5">
      <c r="B48" s="27" t="s">
        <v>56</v>
      </c>
      <c r="C48" s="24">
        <v>-0.05359023164973564</v>
      </c>
      <c r="D48" s="24">
        <v>-0.03822559403810999</v>
      </c>
      <c r="E48" s="24">
        <v>-0.018875319562740245</v>
      </c>
      <c r="F48" s="60">
        <v>-0.0685</v>
      </c>
    </row>
    <row r="49" spans="2:6" ht="13.5">
      <c r="B49" s="27" t="s">
        <v>57</v>
      </c>
      <c r="C49" s="24">
        <v>-0.024883688398603</v>
      </c>
      <c r="D49" s="24">
        <v>-0.017749359948879828</v>
      </c>
      <c r="E49" s="24">
        <v>-0.008764459969382798</v>
      </c>
      <c r="F49" s="60">
        <v>-0.0318</v>
      </c>
    </row>
    <row r="50" spans="2:6" ht="13.5">
      <c r="B50" s="27" t="s">
        <v>58</v>
      </c>
      <c r="C50" s="24">
        <v>-0.018581440710320862</v>
      </c>
      <c r="D50" s="24">
        <v>-0.013254010489070822</v>
      </c>
      <c r="E50" s="24">
        <v>-0.006544698141357941</v>
      </c>
      <c r="F50" s="60">
        <v>-0.0237</v>
      </c>
    </row>
    <row r="51" spans="2:6" ht="13.5">
      <c r="B51" s="27" t="s">
        <v>59</v>
      </c>
      <c r="C51" s="24">
        <v>-0.04269739254168314</v>
      </c>
      <c r="D51" s="24">
        <v>-0.03045574897932113</v>
      </c>
      <c r="E51" s="24">
        <v>-0.015038779728021368</v>
      </c>
      <c r="F51" s="60">
        <v>-0.0546</v>
      </c>
    </row>
    <row r="52" spans="2:6" ht="13.5">
      <c r="B52" s="27" t="s">
        <v>60</v>
      </c>
      <c r="C52" s="24">
        <v>-0.07852204358988502</v>
      </c>
      <c r="D52" s="24">
        <v>-0.05600922608025627</v>
      </c>
      <c r="E52" s="24">
        <v>-0.027656805143436713</v>
      </c>
      <c r="F52" s="60">
        <v>-0.1003</v>
      </c>
    </row>
    <row r="53" spans="2:6" ht="13.5">
      <c r="B53" s="27" t="s">
        <v>61</v>
      </c>
      <c r="C53" s="24">
        <v>-0.09595049736456929</v>
      </c>
      <c r="D53" s="24">
        <v>-0.06844082289337905</v>
      </c>
      <c r="E53" s="24">
        <v>-0.03379540272501913</v>
      </c>
      <c r="F53" s="60">
        <v>-0.1226</v>
      </c>
    </row>
    <row r="54" spans="2:6" ht="13.5">
      <c r="B54" s="27" t="s">
        <v>62</v>
      </c>
      <c r="C54" s="24">
        <v>-0.09212096181153129</v>
      </c>
      <c r="D54" s="24">
        <v>-0.06570924349119878</v>
      </c>
      <c r="E54" s="24">
        <v>-0.03244657564277631</v>
      </c>
      <c r="F54" s="60">
        <v>-0.1177</v>
      </c>
    </row>
    <row r="55" spans="2:6" ht="13.5">
      <c r="B55" s="27" t="s">
        <v>63</v>
      </c>
      <c r="C55" s="24">
        <v>-0.06740623139106106</v>
      </c>
      <c r="D55" s="24">
        <v>0.04808039759343785</v>
      </c>
      <c r="E55" s="24">
        <v>0.023741625624772666</v>
      </c>
      <c r="F55" s="60">
        <v>-0.0861</v>
      </c>
    </row>
    <row r="56" spans="2:6" ht="13.5">
      <c r="B56" s="27" t="s">
        <v>64</v>
      </c>
      <c r="C56" s="24">
        <v>-0.09877983535511703</v>
      </c>
      <c r="D56" s="24">
        <v>0.07045894410079967</v>
      </c>
      <c r="E56" s="24">
        <v>0.0347918991130598</v>
      </c>
      <c r="F56" s="60">
        <v>-0.1262</v>
      </c>
    </row>
    <row r="57" spans="2:7" ht="13.5">
      <c r="B57" s="27" t="s">
        <v>65</v>
      </c>
      <c r="C57" s="24">
        <v>-0.15283765336842237</v>
      </c>
      <c r="D57" s="24">
        <v>0.10901803859005099</v>
      </c>
      <c r="E57" s="24">
        <v>0.05383203103552603</v>
      </c>
      <c r="F57" s="60">
        <v>-0.1953</v>
      </c>
      <c r="G57" s="39">
        <v>-0.007800000000000001</v>
      </c>
    </row>
    <row r="58" spans="2:7" ht="13.5">
      <c r="B58" s="27" t="s">
        <v>66</v>
      </c>
      <c r="C58" s="24">
        <v>-0.19042421551877453</v>
      </c>
      <c r="D58" s="24">
        <v>0.13582827264258412</v>
      </c>
      <c r="E58" s="24">
        <v>0.06707066002450546</v>
      </c>
      <c r="F58" s="60">
        <v>-0.2433</v>
      </c>
      <c r="G58" s="39">
        <v>-0.05579999999999999</v>
      </c>
    </row>
    <row r="59" spans="2:7" ht="13.5">
      <c r="B59" s="27" t="s">
        <v>67</v>
      </c>
      <c r="C59" s="24">
        <v>-0.21788291303994356</v>
      </c>
      <c r="D59" s="24">
        <v>0.15541437147083315</v>
      </c>
      <c r="E59" s="24">
        <v>0.07674208211773959</v>
      </c>
      <c r="F59" s="60">
        <v>-0.2784</v>
      </c>
      <c r="G59" s="39">
        <v>-0.09089999999999998</v>
      </c>
    </row>
    <row r="60" spans="2:7" ht="13.5">
      <c r="B60" s="27" t="s">
        <v>68</v>
      </c>
      <c r="C60" s="24">
        <v>-0.20195557359832605</v>
      </c>
      <c r="D60" s="24">
        <v>0.14405351864753868</v>
      </c>
      <c r="E60" s="24">
        <v>0.07113223916722866</v>
      </c>
      <c r="F60" s="60">
        <v>-0.2581</v>
      </c>
      <c r="G60" s="39">
        <v>-0.0706</v>
      </c>
    </row>
    <row r="61" spans="2:7" ht="13.5">
      <c r="B61" s="27" t="s">
        <v>69</v>
      </c>
      <c r="C61" s="24">
        <v>-0.14773151452060063</v>
      </c>
      <c r="D61" s="24">
        <v>0.10537593315793714</v>
      </c>
      <c r="E61" s="24">
        <v>0.05203361496908876</v>
      </c>
      <c r="F61" s="60">
        <v>-0.1888</v>
      </c>
      <c r="G61" s="39">
        <v>-0.0012999999999999956</v>
      </c>
    </row>
    <row r="62" spans="2:6" ht="13.5">
      <c r="B62" s="27" t="s">
        <v>70</v>
      </c>
      <c r="C62" s="24">
        <v>-0.10080805334591503</v>
      </c>
      <c r="D62" s="24">
        <v>0.07190568561335908</v>
      </c>
      <c r="E62" s="24">
        <v>0.03550631757902423</v>
      </c>
      <c r="F62" s="60">
        <v>-0.1288</v>
      </c>
    </row>
    <row r="63" spans="2:6" ht="13.5">
      <c r="B63" s="27" t="s">
        <v>71</v>
      </c>
      <c r="C63" s="24">
        <v>-0.07041504696810819</v>
      </c>
      <c r="D63" s="24">
        <v>0.05022656454330843</v>
      </c>
      <c r="E63" s="24">
        <v>0.024801381439329973</v>
      </c>
      <c r="F63" s="60">
        <v>-0.09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38841.38725694444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12</v>
      </c>
      <c r="D36" s="44">
        <v>0</v>
      </c>
      <c r="E36" s="44">
        <v>0</v>
      </c>
      <c r="F36" s="44">
        <v>12</v>
      </c>
      <c r="G36" s="45">
        <v>70.58823529411765</v>
      </c>
      <c r="H36" s="56"/>
    </row>
    <row r="37" spans="2:8" ht="13.5">
      <c r="B37" s="49" t="s">
        <v>39</v>
      </c>
      <c r="C37" s="44">
        <v>5</v>
      </c>
      <c r="D37" s="44"/>
      <c r="E37" s="44">
        <v>0</v>
      </c>
      <c r="F37" s="44">
        <v>5</v>
      </c>
      <c r="G37" s="45">
        <v>29.411764705882355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29.411764705882355</v>
      </c>
      <c r="H38" s="57"/>
    </row>
    <row r="39" spans="2:8" ht="13.5">
      <c r="B39" s="49" t="s">
        <v>34</v>
      </c>
      <c r="C39" s="44">
        <v>17</v>
      </c>
      <c r="D39" s="44">
        <v>0</v>
      </c>
      <c r="E39" s="44">
        <v>0</v>
      </c>
      <c r="F39" s="44">
        <v>17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0.15541437147083315</v>
      </c>
      <c r="E42" s="42">
        <v>0.07674208211773959</v>
      </c>
      <c r="F42" s="51">
        <v>-0.0237</v>
      </c>
    </row>
    <row r="43" spans="2:6" ht="13.5">
      <c r="B43" s="49" t="s">
        <v>13</v>
      </c>
      <c r="C43" s="42">
        <v>-0.21788291303994356</v>
      </c>
      <c r="D43" s="42">
        <v>-0.21788291303994356</v>
      </c>
      <c r="E43" s="42">
        <v>-0.21788291303994356</v>
      </c>
      <c r="F43" s="51">
        <v>-0.278416841843689</v>
      </c>
    </row>
    <row r="44" spans="2:6" ht="13.5">
      <c r="B44" s="49" t="s">
        <v>14</v>
      </c>
      <c r="C44" s="42">
        <v>0.21788291303994356</v>
      </c>
      <c r="D44" s="42">
        <v>0.2238551943642122</v>
      </c>
      <c r="E44" s="42">
        <v>0.11053748484275872</v>
      </c>
      <c r="F44" s="51">
        <v>0.254716841843689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-0.10211477204283045</v>
      </c>
      <c r="D46" s="42">
        <v>0.03191067418229753</v>
      </c>
      <c r="E46" s="42">
        <v>0.015757180683390506</v>
      </c>
      <c r="F46" s="51">
        <v>-0.13048235294117647</v>
      </c>
    </row>
    <row r="47" spans="2:6" ht="13.5">
      <c r="B47" s="49" t="s">
        <v>26</v>
      </c>
      <c r="C47" s="42">
        <v>0.11763951629491791</v>
      </c>
      <c r="D47" s="42">
        <v>0.08391145704472254</v>
      </c>
      <c r="E47" s="42">
        <v>0.0414346506223869</v>
      </c>
      <c r="F47" s="51">
        <v>0.15032304776603156</v>
      </c>
    </row>
    <row r="48" spans="2:6" ht="13.5">
      <c r="B48" s="49" t="s">
        <v>27</v>
      </c>
      <c r="C48" s="42">
        <v>0.06020677657074384</v>
      </c>
      <c r="D48" s="42">
        <v>0.07999543168292199</v>
      </c>
      <c r="E48" s="42">
        <v>0.03950095409834607</v>
      </c>
      <c r="F48" s="51">
        <v>0.07693512068046458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</v>
      </c>
      <c r="F1" t="s">
        <v>21</v>
      </c>
      <c r="G1">
        <v>17</v>
      </c>
    </row>
    <row r="2" spans="2:3" ht="12.75">
      <c r="B2">
        <v>-0.1875</v>
      </c>
      <c r="C2">
        <f>MAX(GaussDistr_1)-1</f>
        <v>3</v>
      </c>
    </row>
    <row r="3" spans="1:16" ht="12.75">
      <c r="A3" t="str">
        <f>"-3s"</f>
        <v>-3s</v>
      </c>
      <c r="B3">
        <v>-0.36128771498257023</v>
      </c>
      <c r="C3">
        <f aca="true" t="shared" si="0" ref="C3:C33">NORMDIST(B3,AveDev3D_0,StandardDev3D_0,FALSE)*NumPoints_7*I3</f>
        <v>0.01506828460058918</v>
      </c>
      <c r="D3">
        <v>0</v>
      </c>
      <c r="F3" t="s">
        <v>17</v>
      </c>
      <c r="G3">
        <v>15</v>
      </c>
      <c r="I3">
        <f>B5-B4</f>
        <v>0.015387024136092886</v>
      </c>
      <c r="N3">
        <v>0.1875</v>
      </c>
      <c r="O3">
        <v>-0.1875</v>
      </c>
      <c r="P3">
        <v>-0.13048235294117647</v>
      </c>
    </row>
    <row r="4" spans="1:16" ht="12.75">
      <c r="B4">
        <v>-0.3459006908464773</v>
      </c>
      <c r="C4">
        <f t="shared" si="0"/>
        <v>0.02691253538213182</v>
      </c>
      <c r="D4">
        <v>0</v>
      </c>
      <c r="F4" t="s">
        <v>18</v>
      </c>
      <c r="G4">
        <v>5</v>
      </c>
      <c r="I4">
        <f>I3</f>
        <v>0.015387024136092886</v>
      </c>
      <c r="N4">
        <v>0.1875</v>
      </c>
      <c r="O4">
        <v>-0.1875</v>
      </c>
      <c r="P4">
        <v>-0.13048235294117647</v>
      </c>
    </row>
    <row r="5" spans="1:16" ht="12.75">
      <c r="B5">
        <v>-0.3305136667103844</v>
      </c>
      <c r="C5">
        <f t="shared" si="0"/>
        <v>0.04618209539453096</v>
      </c>
      <c r="D5">
        <v>0</v>
      </c>
      <c r="I5">
        <f>I4</f>
        <v>0.015387024136092886</v>
      </c>
      <c r="N5">
        <v>0.1875</v>
      </c>
      <c r="O5">
        <v>-0.1875</v>
      </c>
      <c r="P5">
        <v>-0.13048235294117647</v>
      </c>
    </row>
    <row r="6" spans="1:16" ht="12.75">
      <c r="B6">
        <v>-0.31512664257429146</v>
      </c>
      <c r="C6">
        <f t="shared" si="0"/>
        <v>0.07614140300246569</v>
      </c>
      <c r="D6">
        <v>0</v>
      </c>
      <c r="I6">
        <f aca="true" t="shared" si="1" ref="I6:I33">I5</f>
        <v>0.015387024136092886</v>
      </c>
      <c r="N6">
        <v>0.1875</v>
      </c>
      <c r="O6">
        <v>-0.1875</v>
      </c>
      <c r="P6">
        <v>-0.13048235294117647</v>
      </c>
    </row>
    <row r="7" spans="1:16" ht="12.75">
      <c r="B7">
        <v>-0.2997396184381985</v>
      </c>
      <c r="C7">
        <f t="shared" si="0"/>
        <v>0.1206136156771867</v>
      </c>
      <c r="D7">
        <v>0</v>
      </c>
      <c r="I7">
        <f t="shared" si="1"/>
        <v>0.015387024136092886</v>
      </c>
      <c r="N7">
        <v>0.1875</v>
      </c>
      <c r="O7">
        <v>-0.1875</v>
      </c>
      <c r="P7">
        <v>-0.13048235294117647</v>
      </c>
    </row>
    <row r="8" spans="1:16" ht="12.75">
      <c r="A8" t="str">
        <f>"-2s"</f>
        <v>-2s</v>
      </c>
      <c r="B8">
        <v>-0.28435259430210563</v>
      </c>
      <c r="C8">
        <f t="shared" si="0"/>
        <v>0.183569286144839</v>
      </c>
      <c r="D8">
        <v>1</v>
      </c>
      <c r="I8">
        <f t="shared" si="1"/>
        <v>0.015387024136092886</v>
      </c>
      <c r="N8">
        <v>0.1875</v>
      </c>
      <c r="O8">
        <v>-0.1875</v>
      </c>
      <c r="P8">
        <v>-0.13048235294117647</v>
      </c>
    </row>
    <row r="9" spans="1:16" ht="12.75">
      <c r="B9">
        <v>-0.26896557016601275</v>
      </c>
      <c r="C9">
        <f t="shared" si="0"/>
        <v>0.26843053822303936</v>
      </c>
      <c r="D9">
        <v>1</v>
      </c>
      <c r="I9">
        <f t="shared" si="1"/>
        <v>0.015387024136092886</v>
      </c>
      <c r="N9">
        <v>0.1875</v>
      </c>
      <c r="O9">
        <v>-0.1875</v>
      </c>
      <c r="P9">
        <v>-0.13048235294117647</v>
      </c>
    </row>
    <row r="10" spans="1:16" ht="12.75">
      <c r="B10">
        <v>-0.2535785460299198</v>
      </c>
      <c r="C10">
        <f t="shared" si="0"/>
        <v>0.37713083791014806</v>
      </c>
      <c r="D10">
        <v>1</v>
      </c>
      <c r="I10">
        <f t="shared" si="1"/>
        <v>0.015387024136092886</v>
      </c>
      <c r="N10">
        <v>0.1875</v>
      </c>
      <c r="O10">
        <v>-0.1875</v>
      </c>
      <c r="P10">
        <v>-0.13048235294117647</v>
      </c>
    </row>
    <row r="11" spans="1:16" ht="12.75">
      <c r="B11">
        <v>-0.23819152189382686</v>
      </c>
      <c r="C11">
        <f t="shared" si="0"/>
        <v>0.5090733831615316</v>
      </c>
      <c r="D11">
        <v>0</v>
      </c>
      <c r="I11">
        <f t="shared" si="1"/>
        <v>0.015387024136092886</v>
      </c>
      <c r="N11">
        <v>0.1875</v>
      </c>
      <c r="O11">
        <v>-0.1875</v>
      </c>
      <c r="P11">
        <v>-0.13048235294117647</v>
      </c>
    </row>
    <row r="12" spans="1:16" ht="12.75">
      <c r="B12">
        <v>-0.22280449775773398</v>
      </c>
      <c r="C12">
        <f t="shared" si="0"/>
        <v>0.6602325869429224</v>
      </c>
      <c r="D12">
        <v>0</v>
      </c>
      <c r="I12">
        <f t="shared" si="1"/>
        <v>0.015387024136092886</v>
      </c>
      <c r="N12">
        <v>0.1875</v>
      </c>
      <c r="O12">
        <v>-0.1875</v>
      </c>
      <c r="P12">
        <v>-0.13048235294117647</v>
      </c>
    </row>
    <row r="13" spans="1:16" ht="12.75">
      <c r="B13">
        <v>-0.20741747362164104</v>
      </c>
      <c r="C13">
        <f t="shared" si="0"/>
        <v>0.8227004633650858</v>
      </c>
      <c r="D13">
        <v>1</v>
      </c>
      <c r="I13">
        <f t="shared" si="1"/>
        <v>0.015387024136092886</v>
      </c>
      <c r="N13">
        <v>0.1875</v>
      </c>
      <c r="O13">
        <v>-0.1875</v>
      </c>
      <c r="P13">
        <v>-0.13048235294117647</v>
      </c>
    </row>
    <row r="14" spans="1:16" ht="12.75">
      <c r="B14">
        <v>-0.19203044948554815</v>
      </c>
      <c r="C14">
        <f t="shared" si="0"/>
        <v>0.9849512793890393</v>
      </c>
      <c r="D14">
        <v>1</v>
      </c>
      <c r="I14">
        <f t="shared" si="1"/>
        <v>0.015387024136092886</v>
      </c>
      <c r="N14">
        <v>0.1875</v>
      </c>
      <c r="O14">
        <v>-0.1875</v>
      </c>
      <c r="P14">
        <v>-0.13048235294117647</v>
      </c>
    </row>
    <row r="15" spans="1:16" ht="12.75">
      <c r="B15">
        <v>-0.1766434253494552</v>
      </c>
      <c r="C15">
        <f t="shared" si="0"/>
        <v>1.1329636498321165</v>
      </c>
      <c r="D15">
        <v>0</v>
      </c>
      <c r="I15">
        <f t="shared" si="1"/>
        <v>0.015387024136092886</v>
      </c>
      <c r="N15">
        <v>0.1875</v>
      </c>
      <c r="O15">
        <v>-0.1875</v>
      </c>
      <c r="P15">
        <v>-0.13048235294117647</v>
      </c>
    </row>
    <row r="16" spans="1:16" ht="12.75">
      <c r="B16">
        <v>-0.1612564012133623</v>
      </c>
      <c r="C16">
        <f t="shared" si="0"/>
        <v>1.2521184770312968</v>
      </c>
      <c r="D16">
        <v>0</v>
      </c>
      <c r="I16">
        <f t="shared" si="1"/>
        <v>0.015387024136092886</v>
      </c>
      <c r="N16">
        <v>0.1875</v>
      </c>
      <c r="O16">
        <v>-0.1875</v>
      </c>
      <c r="P16">
        <v>-0.13048235294117647</v>
      </c>
    </row>
    <row r="17" spans="1:16" ht="12.75">
      <c r="B17">
        <v>-0.14586937707726938</v>
      </c>
      <c r="C17">
        <f t="shared" si="0"/>
        <v>1.3295451595165473</v>
      </c>
      <c r="D17">
        <v>0</v>
      </c>
      <c r="I17">
        <f t="shared" si="1"/>
        <v>0.015387024136092886</v>
      </c>
      <c r="N17">
        <v>0.1875</v>
      </c>
      <c r="O17">
        <v>-0.1875</v>
      </c>
      <c r="P17">
        <v>-0.13048235294117647</v>
      </c>
    </row>
    <row r="18" spans="1:16" ht="12.75">
      <c r="A18" t="str">
        <f>"0"</f>
        <v>0</v>
      </c>
      <c r="B18">
        <v>-0.13048235294117647</v>
      </c>
      <c r="C18">
        <f t="shared" si="0"/>
        <v>1.356403753364868</v>
      </c>
      <c r="D18">
        <v>4</v>
      </c>
      <c r="I18">
        <f t="shared" si="1"/>
        <v>0.015387024136092886</v>
      </c>
      <c r="N18">
        <v>0.1875</v>
      </c>
      <c r="O18">
        <v>-0.1875</v>
      </c>
      <c r="P18">
        <v>-0.13048235294117647</v>
      </c>
    </row>
    <row r="19" spans="1:16" ht="12.75">
      <c r="B19">
        <v>-0.11509532880508355</v>
      </c>
      <c r="C19">
        <f t="shared" si="0"/>
        <v>1.3295451595165473</v>
      </c>
      <c r="D19">
        <v>2</v>
      </c>
      <c r="I19">
        <f t="shared" si="1"/>
        <v>0.015387024136092886</v>
      </c>
      <c r="N19">
        <v>0.1875</v>
      </c>
      <c r="O19">
        <v>-0.1875</v>
      </c>
      <c r="P19">
        <v>-0.13048235294117647</v>
      </c>
    </row>
    <row r="20" spans="1:9" ht="12.75">
      <c r="B20">
        <v>-0.09970830466899064</v>
      </c>
      <c r="C20">
        <f t="shared" si="0"/>
        <v>1.2521184770312968</v>
      </c>
      <c r="D20">
        <v>2</v>
      </c>
      <c r="I20">
        <f t="shared" si="1"/>
        <v>0.015387024136092886</v>
      </c>
    </row>
    <row r="21" spans="1:9" ht="12.75">
      <c r="B21">
        <v>-0.08432128053289772</v>
      </c>
      <c r="C21">
        <f t="shared" si="0"/>
        <v>1.1329636498321165</v>
      </c>
      <c r="D21">
        <v>0</v>
      </c>
      <c r="I21">
        <f t="shared" si="1"/>
        <v>0.015387024136092886</v>
      </c>
    </row>
    <row r="22" spans="1:9" ht="12.75">
      <c r="B22">
        <v>-0.0689342563968048</v>
      </c>
      <c r="C22">
        <f t="shared" si="0"/>
        <v>0.9849512793890393</v>
      </c>
      <c r="D22">
        <v>2</v>
      </c>
      <c r="I22">
        <f t="shared" si="1"/>
        <v>0.015387024136092886</v>
      </c>
    </row>
    <row r="23" spans="1:9" ht="12.75">
      <c r="B23">
        <v>-0.05354723226071188</v>
      </c>
      <c r="C23">
        <f t="shared" si="0"/>
        <v>0.8227004633650857</v>
      </c>
      <c r="D23">
        <v>0</v>
      </c>
      <c r="I23">
        <f t="shared" si="1"/>
        <v>0.015387024136092886</v>
      </c>
    </row>
    <row r="24" spans="1:9" ht="12.75">
      <c r="B24">
        <v>-0.03816020812461897</v>
      </c>
      <c r="C24">
        <f t="shared" si="0"/>
        <v>0.6602325869429228</v>
      </c>
      <c r="D24">
        <v>2</v>
      </c>
      <c r="I24">
        <f t="shared" si="1"/>
        <v>0.015387024136092886</v>
      </c>
    </row>
    <row r="25" spans="1:9" ht="12.75">
      <c r="B25">
        <v>-0.022773183988526055</v>
      </c>
      <c r="C25">
        <f t="shared" si="0"/>
        <v>0.5090733831615315</v>
      </c>
      <c r="D25">
        <v>0</v>
      </c>
      <c r="I25">
        <f t="shared" si="1"/>
        <v>0.015387024136092886</v>
      </c>
    </row>
    <row r="26" spans="1:9" ht="12.75">
      <c r="B26">
        <v>-0.007386159852433127</v>
      </c>
      <c r="C26">
        <f t="shared" si="0"/>
        <v>0.37713083791014806</v>
      </c>
      <c r="D26">
        <v>0</v>
      </c>
      <c r="I26">
        <f t="shared" si="1"/>
        <v>0.015387024136092886</v>
      </c>
    </row>
    <row r="27" spans="1:9" ht="12.75">
      <c r="B27">
        <v>0.008000864283659787</v>
      </c>
      <c r="C27">
        <f t="shared" si="0"/>
        <v>0.2684305382230395</v>
      </c>
      <c r="D27">
        <v>0</v>
      </c>
      <c r="I27">
        <f t="shared" si="1"/>
        <v>0.015387024136092886</v>
      </c>
    </row>
    <row r="28" spans="1:9" ht="12.75">
      <c r="A28" t="str">
        <f>"2s"</f>
        <v>2s</v>
      </c>
      <c r="B28">
        <v>0.0233878884197527</v>
      </c>
      <c r="C28">
        <f t="shared" si="0"/>
        <v>0.183569286144839</v>
      </c>
      <c r="D28">
        <v>0</v>
      </c>
      <c r="I28">
        <f t="shared" si="1"/>
        <v>0.015387024136092886</v>
      </c>
    </row>
    <row r="29" spans="1:9" ht="12.75">
      <c r="B29">
        <v>0.038774912555845614</v>
      </c>
      <c r="C29">
        <f t="shared" si="0"/>
        <v>0.12061361567718658</v>
      </c>
      <c r="D29">
        <v>0</v>
      </c>
      <c r="I29">
        <f t="shared" si="1"/>
        <v>0.015387024136092886</v>
      </c>
    </row>
    <row r="30" spans="1:9" ht="12.75">
      <c r="B30">
        <v>0.05416193669193853</v>
      </c>
      <c r="C30">
        <f t="shared" si="0"/>
        <v>0.07614140300246569</v>
      </c>
      <c r="D30">
        <v>0</v>
      </c>
      <c r="I30">
        <f t="shared" si="1"/>
        <v>0.015387024136092886</v>
      </c>
    </row>
    <row r="31" spans="1:9" ht="12.75">
      <c r="B31">
        <v>0.06954896082803147</v>
      </c>
      <c r="C31">
        <f t="shared" si="0"/>
        <v>0.04618209539453096</v>
      </c>
      <c r="D31">
        <v>0</v>
      </c>
      <c r="I31">
        <f t="shared" si="1"/>
        <v>0.015387024136092886</v>
      </c>
    </row>
    <row r="32" spans="1:9" ht="12.75">
      <c r="B32">
        <v>0.08493598496412436</v>
      </c>
      <c r="C32">
        <f t="shared" si="0"/>
        <v>0.02691253538213182</v>
      </c>
      <c r="D32">
        <v>0</v>
      </c>
      <c r="I32">
        <f t="shared" si="1"/>
        <v>0.015387024136092886</v>
      </c>
    </row>
    <row r="33" spans="1:9" ht="12.75">
      <c r="A33" t="str">
        <f>"3s"</f>
        <v>3s</v>
      </c>
      <c r="B33">
        <v>0.1003230091002173</v>
      </c>
      <c r="C33">
        <f t="shared" si="0"/>
        <v>0.01506828460058918</v>
      </c>
      <c r="D33">
        <v>0</v>
      </c>
      <c r="I33">
        <f t="shared" si="1"/>
        <v>0.015387024136092886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