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<sst xmlns="http://schemas.openxmlformats.org/spreadsheetml/2006/main" count="178" uniqueCount="68">
  <si>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</si>
  <si>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</si>
  <si>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</si>
  <si>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</si>
  <si>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</si>
  <si>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</si>
  <si>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</si>
  <si>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</si>
  <si>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</si>
  <si>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</si>
  <si>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</si>
  <si>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</si>
  <si>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</si>
  <si>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</si>
  <si>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</si>
  <si>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</si>
  <si>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</si>
  <si>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</si>
  <si>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</si>
  <si>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</si>
  <si>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</si>
  <si>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</si>
  <si>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</si>
  <si>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</si>
  <si>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</si>
  <si>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</si>
  <si>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</si>
  <si>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</si>
  <si>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</si>
  <si>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</si>
  <si>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</si>
  <si>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</si>
  <si>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</si>
  <si>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</si>
  <si>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</si>
  <si>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</si>
  <si>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</si>
  <si>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</si>
  <si>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</si>
  <si>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</si>
  <si>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</si>
  <si>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</si>
  <si>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</si>
  <si>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</si>
  <si>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</si>
  <si>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</si>
  <si>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</si>
  <si>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11 FLANGE TOP POINTS</t>
  </si>
  <si>
    <t>JOB NUMBER</t>
  </si>
  <si>
    <t>PART NUMBER</t>
  </si>
  <si>
    <t>PART NAME</t>
  </si>
  <si>
    <t>INSPECTOR</t>
  </si>
  <si>
    <t>65678-1 FINAL NUMBERS</t>
  </si>
  <si>
    <t>PORT 11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</si>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</sst>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-0.1947</c:v>
                </c:pt>
                <c:pt idx="1">
                  <c:v>-0.2103</c:v>
                </c:pt>
                <c:pt idx="2">
                  <c:v>-0.2322</c:v>
                </c:pt>
                <c:pt idx="3">
                  <c:v>-0.2055</c:v>
                </c:pt>
                <c:pt idx="4">
                  <c:v>-0.3241</c:v>
                </c:pt>
                <c:pt idx="5">
                  <c:v>-0.3501</c:v>
                </c:pt>
                <c:pt idx="6">
                  <c:v>-0.3905</c:v>
                </c:pt>
                <c:pt idx="7">
                  <c:v>-0.4003</c:v>
                </c:pt>
                <c:pt idx="8">
                  <c:v>-0.3845</c:v>
                </c:pt>
                <c:pt idx="9">
                  <c:v>-0.3483</c:v>
                </c:pt>
                <c:pt idx="10">
                  <c:v>-0.326</c:v>
                </c:pt>
                <c:pt idx="11">
                  <c:v>-0.3145</c:v>
                </c:pt>
                <c:pt idx="12">
                  <c:v>-0.3163</c:v>
                </c:pt>
              </c:numCache>
            </c:numRef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delete val="1"/>
        <c:majorTickMark val="out"/>
        <c:minorTickMark val="none"/>
        <c:tickLblPos val="nextTo"/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9277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461704"/>
        <c:axId val="106110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0.009911614217115453</c:v>
                </c:pt>
                <c:pt idx="1">
                  <c:v>1.3766754543273473E-68</c:v>
                </c:pt>
                <c:pt idx="2">
                  <c:v>5.283493048553534E-216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390290"/>
        <c:axId val="54186019"/>
      </c:scatterChart>
      <c:val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1017"/>
        <c:crosses val="max"/>
        <c:crossBetween val="midCat"/>
        <c:dispUnits/>
      </c:valAx>
      <c:valAx>
        <c:axId val="1061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1704"/>
        <c:crosses val="max"/>
        <c:crossBetween val="midCat"/>
        <c:dispUnits/>
      </c:valAx>
      <c:valAx>
        <c:axId val="28390290"/>
        <c:scaling>
          <c:orientation val="minMax"/>
        </c:scaling>
        <c:axPos val="b"/>
        <c:delete val="1"/>
        <c:majorTickMark val="in"/>
        <c:minorTickMark val="none"/>
        <c:tickLblPos val="nextTo"/>
        <c:crossAx val="54186019"/>
        <c:crosses val="max"/>
        <c:crossBetween val="midCat"/>
        <c:dispUnits/>
      </c:valAx>
      <c:valAx>
        <c:axId val="54186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902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446288"/>
        <c:axId val="546900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0.009911614217115453</c:v>
                </c:pt>
                <c:pt idx="1">
                  <c:v>1.3766754543273473E-68</c:v>
                </c:pt>
                <c:pt idx="2">
                  <c:v>5.283493048553534E-216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447962"/>
        <c:axId val="705067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690001"/>
        <c:crosses val="autoZero"/>
        <c:auto val="0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46288"/>
        <c:crossesAt val="1"/>
        <c:crossBetween val="between"/>
        <c:dispUnits/>
      </c:valAx>
      <c:catAx>
        <c:axId val="22447962"/>
        <c:scaling>
          <c:orientation val="minMax"/>
        </c:scaling>
        <c:axPos val="b"/>
        <c:delete val="1"/>
        <c:majorTickMark val="in"/>
        <c:minorTickMark val="none"/>
        <c:tickLblPos val="nextTo"/>
        <c:crossAx val="705067"/>
        <c:crosses val="autoZero"/>
        <c:auto val="0"/>
        <c:lblOffset val="100"/>
        <c:tickLblSkip val="1"/>
        <c:noMultiLvlLbl val="0"/>
      </c:catAx>
      <c:valAx>
        <c:axId val="7050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-0.1947</c:v>
                </c:pt>
                <c:pt idx="1">
                  <c:v>-0.2103</c:v>
                </c:pt>
                <c:pt idx="2">
                  <c:v>-0.2322</c:v>
                </c:pt>
                <c:pt idx="3">
                  <c:v>-0.2055</c:v>
                </c:pt>
                <c:pt idx="4">
                  <c:v>-0.3241</c:v>
                </c:pt>
                <c:pt idx="5">
                  <c:v>-0.3501</c:v>
                </c:pt>
                <c:pt idx="6">
                  <c:v>-0.3905</c:v>
                </c:pt>
                <c:pt idx="7">
                  <c:v>-0.4003</c:v>
                </c:pt>
                <c:pt idx="8">
                  <c:v>-0.3845</c:v>
                </c:pt>
                <c:pt idx="9">
                  <c:v>-0.3483</c:v>
                </c:pt>
                <c:pt idx="10">
                  <c:v>-0.326</c:v>
                </c:pt>
                <c:pt idx="11">
                  <c:v>-0.3145</c:v>
                </c:pt>
                <c:pt idx="12">
                  <c:v>-0.3163</c:v>
                </c:pt>
              </c:numCache>
            </c:numRef>
          </c:val>
        </c:ser>
        <c:axId val="6345604"/>
        <c:axId val="57110437"/>
      </c:areaChart>
      <c:catAx>
        <c:axId val="6345604"/>
        <c:scaling>
          <c:orientation val="minMax"/>
        </c:scaling>
        <c:axPos val="b"/>
        <c:delete val="1"/>
        <c:majorTickMark val="out"/>
        <c:minorTickMark val="none"/>
        <c:tickLblPos val="nextTo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6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231886"/>
        <c:axId val="625426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0.009911614217115453</c:v>
                </c:pt>
                <c:pt idx="1">
                  <c:v>1.3766754543273473E-68</c:v>
                </c:pt>
                <c:pt idx="2">
                  <c:v>5.283493048553534E-216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012984"/>
        <c:axId val="3279026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42655"/>
        <c:crosses val="autoZero"/>
        <c:auto val="0"/>
        <c:lblOffset val="100"/>
        <c:tickLblSkip val="1"/>
        <c:noMultiLvlLbl val="0"/>
      </c:catAx>
      <c:valAx>
        <c:axId val="62542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231886"/>
        <c:crossesAt val="1"/>
        <c:crossBetween val="between"/>
        <c:dispUnits/>
      </c:valAx>
      <c:catAx>
        <c:axId val="26012984"/>
        <c:scaling>
          <c:orientation val="minMax"/>
        </c:scaling>
        <c:axPos val="b"/>
        <c:delete val="1"/>
        <c:majorTickMark val="in"/>
        <c:minorTickMark val="none"/>
        <c:tickLblPos val="nextTo"/>
        <c:crossAx val="32790265"/>
        <c:crosses val="autoZero"/>
        <c:auto val="0"/>
        <c:lblOffset val="100"/>
        <c:tickLblSkip val="1"/>
        <c:noMultiLvlLbl val="0"/>
      </c:catAx>
      <c:valAx>
        <c:axId val="327902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-0.1947</c:v>
                </c:pt>
                <c:pt idx="1">
                  <c:v>-0.2103</c:v>
                </c:pt>
                <c:pt idx="2">
                  <c:v>-0.2322</c:v>
                </c:pt>
                <c:pt idx="3">
                  <c:v>-0.2055</c:v>
                </c:pt>
                <c:pt idx="4">
                  <c:v>-0.3241</c:v>
                </c:pt>
                <c:pt idx="5">
                  <c:v>-0.3501</c:v>
                </c:pt>
                <c:pt idx="6">
                  <c:v>-0.3905</c:v>
                </c:pt>
                <c:pt idx="7">
                  <c:v>-0.4003</c:v>
                </c:pt>
                <c:pt idx="8">
                  <c:v>-0.3845</c:v>
                </c:pt>
                <c:pt idx="9">
                  <c:v>-0.3483</c:v>
                </c:pt>
                <c:pt idx="10">
                  <c:v>-0.326</c:v>
                </c:pt>
                <c:pt idx="11">
                  <c:v>-0.3145</c:v>
                </c:pt>
                <c:pt idx="12">
                  <c:v>-0.3163</c:v>
                </c:pt>
              </c:numCache>
            </c:numRef>
          </c:val>
          <c:smooth val="1"/>
        </c:ser>
        <c:axId val="26676930"/>
        <c:axId val="38765779"/>
      </c:lineChart>
      <c:catAx>
        <c:axId val="2667693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0"/>
        <c:lblOffset val="100"/>
        <c:tickLblSkip val="1"/>
        <c:noMultiLvlLbl val="0"/>
      </c:catAx>
      <c:valAx>
        <c:axId val="387657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6769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347692"/>
        <c:axId val="530203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0.009911614217115453</c:v>
                </c:pt>
                <c:pt idx="1">
                  <c:v>1.3766754543273473E-68</c:v>
                </c:pt>
                <c:pt idx="2">
                  <c:v>5.283493048553534E-216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421238"/>
        <c:axId val="66791143"/>
      </c:line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020365"/>
        <c:crosses val="autoZero"/>
        <c:auto val="0"/>
        <c:lblOffset val="100"/>
        <c:tickLblSkip val="1"/>
        <c:noMultiLvlLbl val="0"/>
      </c:catAx>
      <c:valAx>
        <c:axId val="530203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47692"/>
        <c:crossesAt val="1"/>
        <c:crossBetween val="between"/>
        <c:dispUnits/>
      </c:valAx>
      <c:catAx>
        <c:axId val="7421238"/>
        <c:scaling>
          <c:orientation val="minMax"/>
        </c:scaling>
        <c:axPos val="b"/>
        <c:delete val="1"/>
        <c:majorTickMark val="in"/>
        <c:minorTickMark val="none"/>
        <c:tickLblPos val="nextTo"/>
        <c:crossAx val="66791143"/>
        <c:crosses val="autoZero"/>
        <c:auto val="0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-0.1947</c:v>
                </c:pt>
                <c:pt idx="1">
                  <c:v>-0.2103</c:v>
                </c:pt>
                <c:pt idx="2">
                  <c:v>-0.2322</c:v>
                </c:pt>
                <c:pt idx="3">
                  <c:v>-0.2055</c:v>
                </c:pt>
                <c:pt idx="4">
                  <c:v>-0.3241</c:v>
                </c:pt>
                <c:pt idx="5">
                  <c:v>-0.3501</c:v>
                </c:pt>
                <c:pt idx="6">
                  <c:v>-0.3905</c:v>
                </c:pt>
                <c:pt idx="7">
                  <c:v>-0.4003</c:v>
                </c:pt>
                <c:pt idx="8">
                  <c:v>-0.3845</c:v>
                </c:pt>
                <c:pt idx="9">
                  <c:v>-0.3483</c:v>
                </c:pt>
                <c:pt idx="10">
                  <c:v>-0.326</c:v>
                </c:pt>
                <c:pt idx="11">
                  <c:v>-0.3145</c:v>
                </c:pt>
                <c:pt idx="12">
                  <c:v>-0.3163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-0.3074846153846154</c:v>
                </c:pt>
                <c:pt idx="1">
                  <c:v>-0.3074846153846154</c:v>
                </c:pt>
                <c:pt idx="2">
                  <c:v>-0.3074846153846154</c:v>
                </c:pt>
                <c:pt idx="3">
                  <c:v>-0.3074846153846154</c:v>
                </c:pt>
                <c:pt idx="4">
                  <c:v>-0.3074846153846154</c:v>
                </c:pt>
                <c:pt idx="5">
                  <c:v>-0.3074846153846154</c:v>
                </c:pt>
                <c:pt idx="6">
                  <c:v>-0.3074846153846154</c:v>
                </c:pt>
                <c:pt idx="7">
                  <c:v>-0.3074846153846154</c:v>
                </c:pt>
                <c:pt idx="8">
                  <c:v>-0.3074846153846154</c:v>
                </c:pt>
                <c:pt idx="9">
                  <c:v>-0.3074846153846154</c:v>
                </c:pt>
                <c:pt idx="10">
                  <c:v>-0.3074846153846154</c:v>
                </c:pt>
                <c:pt idx="11">
                  <c:v>-0.3074846153846154</c:v>
                </c:pt>
                <c:pt idx="12">
                  <c:v>-0.3074846153846154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24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816938"/>
        <c:axId val="629169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381972"/>
        <c:axId val="63111157"/>
      </c:lineChart>
      <c:cat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916987"/>
        <c:crosses val="autoZero"/>
        <c:auto val="0"/>
        <c:lblOffset val="100"/>
        <c:tickLblSkip val="1"/>
        <c:noMultiLvlLbl val="0"/>
      </c:catAx>
      <c:valAx>
        <c:axId val="6291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16938"/>
        <c:crossesAt val="1"/>
        <c:crossBetween val="between"/>
        <c:dispUnits/>
      </c:valAx>
      <c:catAx>
        <c:axId val="29381972"/>
        <c:scaling>
          <c:orientation val="minMax"/>
        </c:scaling>
        <c:axPos val="b"/>
        <c:delete val="1"/>
        <c:majorTickMark val="in"/>
        <c:minorTickMark val="none"/>
        <c:tickLblPos val="nextTo"/>
        <c:crossAx val="63111157"/>
        <c:crosses val="autoZero"/>
        <c:auto val="0"/>
        <c:lblOffset val="100"/>
        <c:tickLblSkip val="1"/>
        <c:noMultiLvlLbl val="0"/>
      </c:catAx>
      <c:valAx>
        <c:axId val="631111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819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129502"/>
        <c:axId val="11730063"/>
      </c:scatterChart>
      <c:val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0063"/>
        <c:crosses val="max"/>
        <c:crossBetween val="midCat"/>
        <c:dispUnits/>
      </c:valAx>
      <c:valAx>
        <c:axId val="1173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295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38841.375810185185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-0.3074846153846154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-0.1946948952178783</v>
      </c>
      <c r="H8" s="5"/>
    </row>
    <row r="9" spans="5:8" ht="13.5">
      <c r="E9" s="63" t="s">
        <v>13</v>
      </c>
      <c r="F9" s="63"/>
      <c r="G9" s="35">
        <v>-0.4003478359249919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0.2056529407071136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13</v>
      </c>
      <c r="L13" s="44"/>
      <c r="M13" s="44">
        <v>0</v>
      </c>
      <c r="N13" s="44">
        <v>13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0.034303193034240564</v>
      </c>
      <c r="M18" s="42">
        <v>0.22993728685747072</v>
      </c>
      <c r="N18" s="51">
        <v>-0.1946948952178783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-0.043906100347193444</v>
      </c>
      <c r="L19" s="42">
        <v>-0.043906100347193444</v>
      </c>
      <c r="M19" s="42">
        <v>-0.043906100347193444</v>
      </c>
      <c r="N19" s="51">
        <v>-0.4003478359249919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0.043906100347193444</v>
      </c>
      <c r="L20" s="42">
        <v>0.0541986496790372</v>
      </c>
      <c r="M20" s="42">
        <v>0.6263889674312608</v>
      </c>
      <c r="N20" s="51">
        <v>0.2056529407071136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-0.03372204115983543</v>
      </c>
      <c r="L22" s="42">
        <v>0.015238829440341179</v>
      </c>
      <c r="M22" s="42">
        <v>-0.17611916576844122</v>
      </c>
      <c r="N22" s="51">
        <v>-0.3074846153846154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0.03458778802153121</v>
      </c>
      <c r="L23" s="42">
        <v>0.027022963609370478</v>
      </c>
      <c r="M23" s="42">
        <v>0.3123115341541999</v>
      </c>
      <c r="N23" s="51">
        <v>0.3153808015846821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0.008004203390915184</v>
      </c>
      <c r="L24" s="42">
        <v>0.023227573976096056</v>
      </c>
      <c r="M24" s="42">
        <v>0.2684472231792992</v>
      </c>
      <c r="N24" s="51">
        <v>0.07297217330546678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51.57137570574481</v>
      </c>
      <c r="D47" s="24">
        <v>37.95595198027169</v>
      </c>
      <c r="E47" s="24">
        <v>-45.47930862811075</v>
      </c>
      <c r="F47" s="60">
        <v>-0.1947</v>
      </c>
      <c r="G47" s="60">
        <v>-0.007200000000000012</v>
      </c>
    </row>
    <row r="48" spans="2:7" ht="13.5">
      <c r="B48" s="27" t="s">
        <v>56</v>
      </c>
      <c r="C48" s="24">
        <v>49.38503459569104</v>
      </c>
      <c r="D48" s="24">
        <v>36.78064297185679</v>
      </c>
      <c r="E48" s="24">
        <v>-45.80739911890929</v>
      </c>
      <c r="F48" s="60">
        <v>-0.2103</v>
      </c>
      <c r="G48" s="60">
        <v>-0.022799999999999987</v>
      </c>
    </row>
    <row r="49" spans="2:7" ht="13.5">
      <c r="B49" s="27" t="s">
        <v>57</v>
      </c>
      <c r="C49" s="24">
        <v>47.66269813197666</v>
      </c>
      <c r="D49" s="24">
        <v>38.585475787044544</v>
      </c>
      <c r="E49" s="24">
        <v>-45.819845053911386</v>
      </c>
      <c r="F49" s="60">
        <v>-0.2322</v>
      </c>
      <c r="G49" s="60">
        <v>-0.04469999999999999</v>
      </c>
    </row>
    <row r="50" spans="2:7" ht="13.5">
      <c r="B50" s="27" t="s">
        <v>58</v>
      </c>
      <c r="C50" s="24">
        <v>49.894778623008584</v>
      </c>
      <c r="D50" s="24">
        <v>40.76155555764033</v>
      </c>
      <c r="E50" s="24">
        <v>-45.41135170819216</v>
      </c>
      <c r="F50" s="60">
        <v>-0.2055</v>
      </c>
      <c r="G50" s="60">
        <v>-0.017999999999999988</v>
      </c>
    </row>
    <row r="51" spans="2:7" ht="13.5">
      <c r="B51" s="27" t="s">
        <v>59</v>
      </c>
      <c r="C51" s="24">
        <v>50.8410765915966</v>
      </c>
      <c r="D51" s="24">
        <v>-39.599669460992345</v>
      </c>
      <c r="E51" s="24">
        <v>45.28724050337537</v>
      </c>
      <c r="F51" s="60">
        <v>-0.3241</v>
      </c>
      <c r="G51" s="60">
        <v>-0.1366</v>
      </c>
    </row>
    <row r="52" spans="2:7" ht="13.5">
      <c r="B52" s="27" t="s">
        <v>60</v>
      </c>
      <c r="C52" s="24">
        <v>49.79438876010666</v>
      </c>
      <c r="D52" s="24">
        <v>-40.96610220362753</v>
      </c>
      <c r="E52" s="24">
        <v>45.25875050208693</v>
      </c>
      <c r="F52" s="60">
        <v>-0.3501</v>
      </c>
      <c r="G52" s="60">
        <v>-0.16260000000000002</v>
      </c>
    </row>
    <row r="53" spans="2:7" ht="13.5">
      <c r="B53" s="27" t="s">
        <v>61</v>
      </c>
      <c r="C53" s="24">
        <v>47.84447349929833</v>
      </c>
      <c r="D53" s="24">
        <v>-40.823468662770566</v>
      </c>
      <c r="E53" s="24">
        <v>45.44620440936117</v>
      </c>
      <c r="F53" s="60">
        <v>-0.3905</v>
      </c>
      <c r="G53" s="60">
        <v>-0.203</v>
      </c>
    </row>
    <row r="54" spans="2:7" ht="13.5">
      <c r="B54" s="27" t="s">
        <v>62</v>
      </c>
      <c r="C54" s="24">
        <v>47.005533096955155</v>
      </c>
      <c r="D54" s="24">
        <v>-39.55712309759233</v>
      </c>
      <c r="E54" s="24">
        <v>45.63874887995813</v>
      </c>
      <c r="F54" s="60">
        <v>-0.4003</v>
      </c>
      <c r="G54" s="60">
        <v>-0.2128</v>
      </c>
    </row>
    <row r="55" spans="2:7" ht="13.5">
      <c r="B55" s="27" t="s">
        <v>63</v>
      </c>
      <c r="C55" s="24">
        <v>47.037989506192815</v>
      </c>
      <c r="D55" s="24">
        <v>-38.31816947349668</v>
      </c>
      <c r="E55" s="24">
        <v>45.75833645848734</v>
      </c>
      <c r="F55" s="60">
        <v>-0.3845</v>
      </c>
      <c r="G55" s="60">
        <v>-0.197</v>
      </c>
    </row>
    <row r="56" spans="2:7" ht="13.5">
      <c r="B56" s="27" t="s">
        <v>64</v>
      </c>
      <c r="C56" s="24">
        <v>48.05768871817126</v>
      </c>
      <c r="D56" s="24">
        <v>-37.288801777403535</v>
      </c>
      <c r="E56" s="24">
        <v>45.77109142019628</v>
      </c>
      <c r="F56" s="60">
        <v>-0.3483</v>
      </c>
      <c r="G56" s="60">
        <v>-0.1608</v>
      </c>
    </row>
    <row r="57" spans="2:7" ht="13.5">
      <c r="B57" s="27" t="s">
        <v>65</v>
      </c>
      <c r="C57" s="24">
        <v>49.1716758252225</v>
      </c>
      <c r="D57" s="24">
        <v>-37.102251670234466</v>
      </c>
      <c r="E57" s="24">
        <v>45.68635377746771</v>
      </c>
      <c r="F57" s="60">
        <v>-0.326</v>
      </c>
      <c r="G57" s="60">
        <v>-0.1385</v>
      </c>
    </row>
    <row r="58" spans="2:7" ht="13.5">
      <c r="B58" s="27" t="s">
        <v>66</v>
      </c>
      <c r="C58" s="24">
        <v>50.217161817352164</v>
      </c>
      <c r="D58" s="24">
        <v>-37.480767962557294</v>
      </c>
      <c r="E58" s="24">
        <v>45.549379188513974</v>
      </c>
      <c r="F58" s="60">
        <v>-0.3145</v>
      </c>
      <c r="G58" s="60">
        <v>-0.127</v>
      </c>
    </row>
    <row r="59" spans="2:7" ht="13.5">
      <c r="B59" s="27" t="s">
        <v>67</v>
      </c>
      <c r="C59" s="24">
        <v>50.92868582456439</v>
      </c>
      <c r="D59" s="24">
        <v>-38.55767188528863</v>
      </c>
      <c r="E59" s="24">
        <v>45.3756110941957</v>
      </c>
      <c r="F59" s="60">
        <v>-0.3163</v>
      </c>
      <c r="G59" s="60">
        <v>-0.12880000000000003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38841.375810185185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-0.3074846153846154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-0.1946948952178783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-0.4003478359249919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0.2056529407071136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0.07297217330546678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51.59272789795536</v>
      </c>
      <c r="D47" s="24">
        <v>37.97263420664334</v>
      </c>
      <c r="E47" s="24">
        <v>-45.672108756313506</v>
      </c>
      <c r="F47" s="60">
        <v>-0.1947</v>
      </c>
      <c r="G47" s="39">
        <v>-0.007200000000000012</v>
      </c>
    </row>
    <row r="48" spans="2:7" ht="13.5">
      <c r="B48" s="27" t="s">
        <v>56</v>
      </c>
      <c r="C48" s="24">
        <v>49.408095789888144</v>
      </c>
      <c r="D48" s="24">
        <v>36.79866030778172</v>
      </c>
      <c r="E48" s="24">
        <v>-46.01563048347152</v>
      </c>
      <c r="F48" s="60">
        <v>-0.2103</v>
      </c>
      <c r="G48" s="39">
        <v>-0.022799999999999987</v>
      </c>
    </row>
    <row r="49" spans="2:7" ht="13.5">
      <c r="B49" s="27" t="s">
        <v>57</v>
      </c>
      <c r="C49" s="24">
        <v>47.68816315513144</v>
      </c>
      <c r="D49" s="24">
        <v>38.60537124368934</v>
      </c>
      <c r="E49" s="24">
        <v>-46.04978234076886</v>
      </c>
      <c r="F49" s="60">
        <v>-0.2322</v>
      </c>
      <c r="G49" s="39">
        <v>-0.04469999999999999</v>
      </c>
    </row>
    <row r="50" spans="2:7" ht="13.5">
      <c r="B50" s="27" t="s">
        <v>58</v>
      </c>
      <c r="C50" s="24">
        <v>49.917312362501676</v>
      </c>
      <c r="D50" s="24">
        <v>40.779160837231316</v>
      </c>
      <c r="E50" s="24">
        <v>-45.61482081722467</v>
      </c>
      <c r="F50" s="60">
        <v>-0.2055</v>
      </c>
      <c r="G50" s="39">
        <v>-0.017999999999999988</v>
      </c>
    </row>
    <row r="51" spans="2:7" ht="13.5">
      <c r="B51" s="27" t="s">
        <v>59</v>
      </c>
      <c r="C51" s="24">
        <v>50.87662566862458</v>
      </c>
      <c r="D51" s="24">
        <v>-39.62744344458046</v>
      </c>
      <c r="E51" s="24">
        <v>45.60823209815821</v>
      </c>
      <c r="F51" s="60">
        <v>-0.3241</v>
      </c>
      <c r="G51" s="39">
        <v>-0.1366</v>
      </c>
    </row>
    <row r="52" spans="2:7" ht="13.5">
      <c r="B52" s="27" t="s">
        <v>60</v>
      </c>
      <c r="C52" s="24">
        <v>49.832780716133314</v>
      </c>
      <c r="D52" s="24">
        <v>-40.99609728535001</v>
      </c>
      <c r="E52" s="24">
        <v>45.60541195023201</v>
      </c>
      <c r="F52" s="60">
        <v>-0.3501</v>
      </c>
      <c r="G52" s="39">
        <v>-0.16260000000000002</v>
      </c>
    </row>
    <row r="53" spans="2:7" ht="13.5">
      <c r="B53" s="27" t="s">
        <v>61</v>
      </c>
      <c r="C53" s="24">
        <v>47.887300366434076</v>
      </c>
      <c r="D53" s="24">
        <v>-40.85692867845765</v>
      </c>
      <c r="E53" s="24">
        <v>45.83291104718495</v>
      </c>
      <c r="F53" s="60">
        <v>-0.3905</v>
      </c>
      <c r="G53" s="39">
        <v>-0.203</v>
      </c>
    </row>
    <row r="54" spans="2:7" ht="13.5">
      <c r="B54" s="27" t="s">
        <v>62</v>
      </c>
      <c r="C54" s="24">
        <v>47.04943919730235</v>
      </c>
      <c r="D54" s="24">
        <v>-39.59142629062657</v>
      </c>
      <c r="E54" s="24">
        <v>46.03520056053192</v>
      </c>
      <c r="F54" s="60">
        <v>-0.4003</v>
      </c>
      <c r="G54" s="39">
        <v>-0.2128</v>
      </c>
    </row>
    <row r="55" spans="2:7" ht="13.5">
      <c r="B55" s="27" t="s">
        <v>63</v>
      </c>
      <c r="C55" s="24">
        <v>47.080160065605725</v>
      </c>
      <c r="D55" s="24">
        <v>-38.351116795904076</v>
      </c>
      <c r="E55" s="24">
        <v>46.139116790839964</v>
      </c>
      <c r="F55" s="60">
        <v>-0.3845</v>
      </c>
      <c r="G55" s="39">
        <v>-0.197</v>
      </c>
    </row>
    <row r="56" spans="2:7" ht="13.5">
      <c r="B56" s="27" t="s">
        <v>64</v>
      </c>
      <c r="C56" s="24">
        <v>48.0958824879512</v>
      </c>
      <c r="D56" s="24">
        <v>-37.318642021027884</v>
      </c>
      <c r="E56" s="24">
        <v>46.11596335612383</v>
      </c>
      <c r="F56" s="60">
        <v>-0.3483</v>
      </c>
      <c r="G56" s="39">
        <v>-0.1608</v>
      </c>
    </row>
    <row r="57" spans="2:7" ht="13.5">
      <c r="B57" s="27" t="s">
        <v>65</v>
      </c>
      <c r="C57" s="24">
        <v>49.2074268517446</v>
      </c>
      <c r="D57" s="24">
        <v>-37.130183432916446</v>
      </c>
      <c r="E57" s="24">
        <v>46.00916887473772</v>
      </c>
      <c r="F57" s="60">
        <v>-0.326</v>
      </c>
      <c r="G57" s="39">
        <v>-0.1385</v>
      </c>
    </row>
    <row r="58" spans="2:7" ht="13.5">
      <c r="B58" s="27" t="s">
        <v>66</v>
      </c>
      <c r="C58" s="24">
        <v>50.25165719594579</v>
      </c>
      <c r="D58" s="24">
        <v>-37.507718707035295</v>
      </c>
      <c r="E58" s="24">
        <v>45.860856319595456</v>
      </c>
      <c r="F58" s="60">
        <v>-0.3145</v>
      </c>
      <c r="G58" s="39">
        <v>-0.127</v>
      </c>
    </row>
    <row r="59" spans="2:7" ht="13.5">
      <c r="B59" s="27" t="s">
        <v>67</v>
      </c>
      <c r="C59" s="24">
        <v>50.963375475740584</v>
      </c>
      <c r="D59" s="24">
        <v>-38.58477461932178</v>
      </c>
      <c r="E59" s="24">
        <v>45.688842279883254</v>
      </c>
      <c r="F59" s="60">
        <v>-0.3163</v>
      </c>
      <c r="G59" s="39">
        <v>-0.12880000000000003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38841.375810185185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-0.3074846153846154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-0.1946948952178783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-0.4003478359249919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0.2056529407071136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0.07297217330546678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-0.02135219221054996</v>
      </c>
      <c r="D47" s="24">
        <v>-0.016682226371649733</v>
      </c>
      <c r="E47" s="24">
        <v>0.19280012820275516</v>
      </c>
      <c r="F47" s="60">
        <v>-0.1947</v>
      </c>
      <c r="G47" s="39">
        <v>-0.007200000000000012</v>
      </c>
    </row>
    <row r="48" spans="2:7" ht="13.5">
      <c r="B48" s="27" t="s">
        <v>56</v>
      </c>
      <c r="C48" s="24">
        <v>-0.02306119419710484</v>
      </c>
      <c r="D48" s="24">
        <v>-0.018017335924923827</v>
      </c>
      <c r="E48" s="24">
        <v>0.20823136456223068</v>
      </c>
      <c r="F48" s="60">
        <v>-0.2103</v>
      </c>
      <c r="G48" s="39">
        <v>-0.022799999999999987</v>
      </c>
    </row>
    <row r="49" spans="2:7" ht="13.5">
      <c r="B49" s="27" t="s">
        <v>57</v>
      </c>
      <c r="C49" s="24">
        <v>-0.025465023154779942</v>
      </c>
      <c r="D49" s="24">
        <v>-0.01989545664479664</v>
      </c>
      <c r="E49" s="24">
        <v>0.22993728685747072</v>
      </c>
      <c r="F49" s="60">
        <v>-0.2322</v>
      </c>
      <c r="G49" s="39">
        <v>-0.04469999999999999</v>
      </c>
    </row>
    <row r="50" spans="2:7" ht="13.5">
      <c r="B50" s="27" t="s">
        <v>58</v>
      </c>
      <c r="C50" s="24">
        <v>-0.022533739493091787</v>
      </c>
      <c r="D50" s="24">
        <v>-0.017605279590988232</v>
      </c>
      <c r="E50" s="24">
        <v>0.20346910903251114</v>
      </c>
      <c r="F50" s="60">
        <v>-0.2055</v>
      </c>
      <c r="G50" s="39">
        <v>-0.017999999999999988</v>
      </c>
    </row>
    <row r="51" spans="2:7" ht="13.5">
      <c r="B51" s="27" t="s">
        <v>59</v>
      </c>
      <c r="C51" s="24">
        <v>-0.03554907702798005</v>
      </c>
      <c r="D51" s="24">
        <v>0.027773983588112117</v>
      </c>
      <c r="E51" s="24">
        <v>-0.32099159478283923</v>
      </c>
      <c r="F51" s="60">
        <v>-0.3241</v>
      </c>
      <c r="G51" s="39">
        <v>-0.1366</v>
      </c>
    </row>
    <row r="52" spans="2:7" ht="13.5">
      <c r="B52" s="27" t="s">
        <v>60</v>
      </c>
      <c r="C52" s="24">
        <v>-0.038391956026650575</v>
      </c>
      <c r="D52" s="24">
        <v>0.029995081722482553</v>
      </c>
      <c r="E52" s="24">
        <v>-0.3466614481450776</v>
      </c>
      <c r="F52" s="60">
        <v>-0.3501</v>
      </c>
      <c r="G52" s="39">
        <v>-0.16260000000000002</v>
      </c>
    </row>
    <row r="53" spans="2:7" ht="13.5">
      <c r="B53" s="27" t="s">
        <v>61</v>
      </c>
      <c r="C53" s="24">
        <v>-0.04282686713574435</v>
      </c>
      <c r="D53" s="24">
        <v>0.033460015687083455</v>
      </c>
      <c r="E53" s="24">
        <v>-0.386706637823778</v>
      </c>
      <c r="F53" s="60">
        <v>-0.3905</v>
      </c>
      <c r="G53" s="39">
        <v>-0.203</v>
      </c>
    </row>
    <row r="54" spans="2:7" ht="13.5">
      <c r="B54" s="27" t="s">
        <v>62</v>
      </c>
      <c r="C54" s="24">
        <v>-0.043906100347193444</v>
      </c>
      <c r="D54" s="24">
        <v>0.034303193034240564</v>
      </c>
      <c r="E54" s="24">
        <v>-0.3964516805737901</v>
      </c>
      <c r="F54" s="60">
        <v>-0.4003</v>
      </c>
      <c r="G54" s="39">
        <v>-0.2128</v>
      </c>
    </row>
    <row r="55" spans="2:7" ht="13.5">
      <c r="B55" s="27" t="s">
        <v>63</v>
      </c>
      <c r="C55" s="24">
        <v>-0.04217055941290937</v>
      </c>
      <c r="D55" s="24">
        <v>0.03294732240739506</v>
      </c>
      <c r="E55" s="24">
        <v>-0.38078033235262154</v>
      </c>
      <c r="F55" s="60">
        <v>-0.3845</v>
      </c>
      <c r="G55" s="39">
        <v>-0.197</v>
      </c>
    </row>
    <row r="56" spans="2:7" ht="13.5">
      <c r="B56" s="27" t="s">
        <v>64</v>
      </c>
      <c r="C56" s="24">
        <v>-0.03819376977993727</v>
      </c>
      <c r="D56" s="24">
        <v>0.029840243624349228</v>
      </c>
      <c r="E56" s="24">
        <v>-0.34487193592755006</v>
      </c>
      <c r="F56" s="60">
        <v>-0.3483</v>
      </c>
      <c r="G56" s="39">
        <v>-0.1608</v>
      </c>
    </row>
    <row r="57" spans="2:7" ht="13.5">
      <c r="B57" s="27" t="s">
        <v>65</v>
      </c>
      <c r="C57" s="24">
        <v>-0.035751026522099494</v>
      </c>
      <c r="D57" s="24">
        <v>0.027931762681980388</v>
      </c>
      <c r="E57" s="24">
        <v>-0.32281509727000923</v>
      </c>
      <c r="F57" s="60">
        <v>-0.326</v>
      </c>
      <c r="G57" s="39">
        <v>-0.1385</v>
      </c>
    </row>
    <row r="58" spans="2:7" ht="13.5">
      <c r="B58" s="27" t="s">
        <v>66</v>
      </c>
      <c r="C58" s="24">
        <v>-0.0344953785936255</v>
      </c>
      <c r="D58" s="24">
        <v>0.026950744478000388</v>
      </c>
      <c r="E58" s="24">
        <v>-0.3114771310814817</v>
      </c>
      <c r="F58" s="60">
        <v>-0.3145</v>
      </c>
      <c r="G58" s="39">
        <v>-0.127</v>
      </c>
    </row>
    <row r="59" spans="2:7" ht="13.5">
      <c r="B59" s="27" t="s">
        <v>67</v>
      </c>
      <c r="C59" s="24">
        <v>-0.03468965117619405</v>
      </c>
      <c r="D59" s="24">
        <v>0.02710273403315</v>
      </c>
      <c r="E59" s="24">
        <v>-0.31323118568755604</v>
      </c>
      <c r="F59" s="60">
        <v>-0.3163</v>
      </c>
      <c r="G59" s="39">
        <v>-0.12880000000000003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38841.375810185185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13</v>
      </c>
      <c r="D37" s="44"/>
      <c r="E37" s="44">
        <v>0</v>
      </c>
      <c r="F37" s="44">
        <v>13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100</v>
      </c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0.034303193034240564</v>
      </c>
      <c r="E42" s="42">
        <v>0.22993728685747072</v>
      </c>
      <c r="F42" s="51">
        <v>-0.1946948952178783</v>
      </c>
    </row>
    <row r="43" spans="2:6" ht="13.5">
      <c r="B43" s="49" t="s">
        <v>13</v>
      </c>
      <c r="C43" s="42">
        <v>-0.043906100347193444</v>
      </c>
      <c r="D43" s="42">
        <v>-0.043906100347193444</v>
      </c>
      <c r="E43" s="42">
        <v>-0.043906100347193444</v>
      </c>
      <c r="F43" s="51">
        <v>-0.4003478359249919</v>
      </c>
    </row>
    <row r="44" spans="2:6" ht="13.5">
      <c r="B44" s="49" t="s">
        <v>14</v>
      </c>
      <c r="C44" s="42">
        <v>0.043906100347193444</v>
      </c>
      <c r="D44" s="42">
        <v>0.0541986496790372</v>
      </c>
      <c r="E44" s="42">
        <v>0.6263889674312608</v>
      </c>
      <c r="F44" s="51">
        <v>0.2056529407071136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-0.03372204115983543</v>
      </c>
      <c r="D46" s="42">
        <v>0.015238829440341179</v>
      </c>
      <c r="E46" s="42">
        <v>-0.17611916576844122</v>
      </c>
      <c r="F46" s="51">
        <v>-0.3074846153846154</v>
      </c>
    </row>
    <row r="47" spans="2:6" ht="13.5">
      <c r="B47" s="49" t="s">
        <v>26</v>
      </c>
      <c r="C47" s="42">
        <v>0.03458778802153121</v>
      </c>
      <c r="D47" s="42">
        <v>0.027022963609370478</v>
      </c>
      <c r="E47" s="42">
        <v>0.3123115341541999</v>
      </c>
      <c r="F47" s="51">
        <v>0.3153808015846821</v>
      </c>
    </row>
    <row r="48" spans="2:6" ht="13.5">
      <c r="B48" s="49" t="s">
        <v>27</v>
      </c>
      <c r="C48" s="42">
        <v>0.008004203390915184</v>
      </c>
      <c r="D48" s="42">
        <v>0.023227573976096056</v>
      </c>
      <c r="E48" s="42">
        <v>0.2684472231792992</v>
      </c>
      <c r="F48" s="51">
        <v>0.07297217330546678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</v>
      </c>
      <c r="F1" t="s">
        <v>21</v>
      </c>
      <c r="G1">
        <v>13</v>
      </c>
    </row>
    <row r="2" spans="2:3" ht="12.75">
      <c r="B2">
        <v>-0.1875</v>
      </c>
      <c r="C2">
        <f>MAX(GaussDistr_1)-1</f>
        <v>1</v>
      </c>
    </row>
    <row r="3" spans="1:16" ht="12.75">
      <c r="A3" t="str">
        <f>"-3s"</f>
        <v>-3s</v>
      </c>
      <c r="B3">
        <v>-0.5264011353010157</v>
      </c>
      <c r="C3">
        <f aca="true" t="shared" si="0" ref="C3:C33">NORMDIST(B3,AveDev3D_0,StandardDev3D_0,FALSE)*NumPoints_7*I3</f>
        <v>0.011522805871038811</v>
      </c>
      <c r="D3">
        <v>0</v>
      </c>
      <c r="F3" t="s">
        <v>17</v>
      </c>
      <c r="G3">
        <v>15</v>
      </c>
      <c r="I3">
        <f>B5-B4</f>
        <v>0.014594434661093336</v>
      </c>
      <c r="N3">
        <v>0.1875</v>
      </c>
      <c r="O3">
        <v>-0.1875</v>
      </c>
      <c r="P3">
        <v>-0.3074846153846154</v>
      </c>
    </row>
    <row r="4" spans="1:16" ht="12.75">
      <c r="B4">
        <v>-0.5118067006399224</v>
      </c>
      <c r="C4">
        <f t="shared" si="0"/>
        <v>0.020580174115747876</v>
      </c>
      <c r="D4">
        <v>0</v>
      </c>
      <c r="F4" t="s">
        <v>18</v>
      </c>
      <c r="G4">
        <v>5</v>
      </c>
      <c r="I4">
        <f>I3</f>
        <v>0.014594434661093336</v>
      </c>
      <c r="N4">
        <v>0.1875</v>
      </c>
      <c r="O4">
        <v>-0.1875</v>
      </c>
      <c r="P4">
        <v>-0.3074846153846154</v>
      </c>
    </row>
    <row r="5" spans="1:16" ht="12.75">
      <c r="B5">
        <v>-0.49721226597882906</v>
      </c>
      <c r="C5">
        <f t="shared" si="0"/>
        <v>0.03531572000758253</v>
      </c>
      <c r="D5">
        <v>0</v>
      </c>
      <c r="I5">
        <f>I4</f>
        <v>0.014594434661093336</v>
      </c>
      <c r="N5">
        <v>0.1875</v>
      </c>
      <c r="O5">
        <v>-0.1875</v>
      </c>
      <c r="P5">
        <v>-0.3074846153846154</v>
      </c>
    </row>
    <row r="6" spans="1:16" ht="12.75">
      <c r="B6">
        <v>-0.48261783131773567</v>
      </c>
      <c r="C6">
        <f t="shared" si="0"/>
        <v>0.05822577876659148</v>
      </c>
      <c r="D6">
        <v>0</v>
      </c>
      <c r="I6">
        <f aca="true" t="shared" si="1" ref="I6:I33">I5</f>
        <v>0.014594434661093336</v>
      </c>
      <c r="N6">
        <v>0.1875</v>
      </c>
      <c r="O6">
        <v>-0.1875</v>
      </c>
      <c r="P6">
        <v>-0.3074846153846154</v>
      </c>
    </row>
    <row r="7" spans="1:16" ht="12.75">
      <c r="B7">
        <v>-0.46802339665664233</v>
      </c>
      <c r="C7">
        <f t="shared" si="0"/>
        <v>0.09223394140020161</v>
      </c>
      <c r="D7">
        <v>0</v>
      </c>
      <c r="I7">
        <f t="shared" si="1"/>
        <v>0.014594434661093336</v>
      </c>
      <c r="N7">
        <v>0.1875</v>
      </c>
      <c r="O7">
        <v>-0.1875</v>
      </c>
      <c r="P7">
        <v>-0.3074846153846154</v>
      </c>
    </row>
    <row r="8" spans="1:16" ht="12.75">
      <c r="A8" t="str">
        <f>"-2s"</f>
        <v>-2s</v>
      </c>
      <c r="B8">
        <v>-0.45342896199554894</v>
      </c>
      <c r="C8">
        <f t="shared" si="0"/>
        <v>0.14037651293428885</v>
      </c>
      <c r="D8">
        <v>0</v>
      </c>
      <c r="I8">
        <f t="shared" si="1"/>
        <v>0.014594434661093336</v>
      </c>
      <c r="N8">
        <v>0.1875</v>
      </c>
      <c r="O8">
        <v>-0.1875</v>
      </c>
      <c r="P8">
        <v>-0.3074846153846154</v>
      </c>
    </row>
    <row r="9" spans="1:16" ht="12.75">
      <c r="B9">
        <v>-0.4388345273344556</v>
      </c>
      <c r="C9">
        <f t="shared" si="0"/>
        <v>0.2052704115823246</v>
      </c>
      <c r="D9">
        <v>0</v>
      </c>
      <c r="I9">
        <f t="shared" si="1"/>
        <v>0.014594434661093336</v>
      </c>
      <c r="N9">
        <v>0.1875</v>
      </c>
      <c r="O9">
        <v>-0.1875</v>
      </c>
      <c r="P9">
        <v>-0.3074846153846154</v>
      </c>
    </row>
    <row r="10" spans="1:16" ht="12.75">
      <c r="B10">
        <v>-0.42424009267336227</v>
      </c>
      <c r="C10">
        <f t="shared" si="0"/>
        <v>0.288394170166584</v>
      </c>
      <c r="D10">
        <v>0</v>
      </c>
      <c r="I10">
        <f t="shared" si="1"/>
        <v>0.014594434661093336</v>
      </c>
      <c r="N10">
        <v>0.1875</v>
      </c>
      <c r="O10">
        <v>-0.1875</v>
      </c>
      <c r="P10">
        <v>-0.3074846153846154</v>
      </c>
    </row>
    <row r="11" spans="1:16" ht="12.75">
      <c r="B11">
        <v>-0.40964565801226893</v>
      </c>
      <c r="C11">
        <f t="shared" si="0"/>
        <v>0.38929141065293593</v>
      </c>
      <c r="D11">
        <v>1</v>
      </c>
      <c r="I11">
        <f t="shared" si="1"/>
        <v>0.014594434661093336</v>
      </c>
      <c r="N11">
        <v>0.1875</v>
      </c>
      <c r="O11">
        <v>-0.1875</v>
      </c>
      <c r="P11">
        <v>-0.3074846153846154</v>
      </c>
    </row>
    <row r="12" spans="1:16" ht="12.75">
      <c r="B12">
        <v>-0.39505122335117554</v>
      </c>
      <c r="C12">
        <f t="shared" si="0"/>
        <v>0.504883742956353</v>
      </c>
      <c r="D12">
        <v>2</v>
      </c>
      <c r="I12">
        <f t="shared" si="1"/>
        <v>0.014594434661093336</v>
      </c>
      <c r="N12">
        <v>0.1875</v>
      </c>
      <c r="O12">
        <v>-0.1875</v>
      </c>
      <c r="P12">
        <v>-0.3074846153846154</v>
      </c>
    </row>
    <row r="13" spans="1:16" ht="12.75">
      <c r="B13">
        <v>-0.3804567886900822</v>
      </c>
      <c r="C13">
        <f t="shared" si="0"/>
        <v>0.6291238837497718</v>
      </c>
      <c r="D13">
        <v>0</v>
      </c>
      <c r="I13">
        <f t="shared" si="1"/>
        <v>0.014594434661093336</v>
      </c>
      <c r="N13">
        <v>0.1875</v>
      </c>
      <c r="O13">
        <v>-0.1875</v>
      </c>
      <c r="P13">
        <v>-0.3074846153846154</v>
      </c>
    </row>
    <row r="14" spans="1:16" ht="12.75">
      <c r="B14">
        <v>-0.3658623540289888</v>
      </c>
      <c r="C14">
        <f t="shared" si="0"/>
        <v>0.7531980371798542</v>
      </c>
      <c r="D14">
        <v>0</v>
      </c>
      <c r="I14">
        <f t="shared" si="1"/>
        <v>0.014594434661093336</v>
      </c>
      <c r="N14">
        <v>0.1875</v>
      </c>
      <c r="O14">
        <v>-0.1875</v>
      </c>
      <c r="P14">
        <v>-0.3074846153846154</v>
      </c>
    </row>
    <row r="15" spans="1:16" ht="12.75">
      <c r="B15">
        <v>-0.3512679193678955</v>
      </c>
      <c r="C15">
        <f t="shared" si="0"/>
        <v>0.8663839675186777</v>
      </c>
      <c r="D15">
        <v>2</v>
      </c>
      <c r="I15">
        <f t="shared" si="1"/>
        <v>0.014594434661093336</v>
      </c>
      <c r="N15">
        <v>0.1875</v>
      </c>
      <c r="O15">
        <v>-0.1875</v>
      </c>
      <c r="P15">
        <v>-0.3074846153846154</v>
      </c>
    </row>
    <row r="16" spans="1:9" ht="12.75">
      <c r="B16">
        <v>-0.33667348470680214</v>
      </c>
      <c r="C16">
        <f t="shared" si="0"/>
        <v>0.9575023647886393</v>
      </c>
      <c r="D16">
        <v>2</v>
      </c>
      <c r="I16">
        <f t="shared" si="1"/>
        <v>0.014594434661093336</v>
      </c>
    </row>
    <row r="17" spans="1:9" ht="12.75">
      <c r="B17">
        <v>-0.32207905004570875</v>
      </c>
      <c r="C17">
        <f t="shared" si="0"/>
        <v>1.0167110043361838</v>
      </c>
      <c r="D17">
        <v>2</v>
      </c>
      <c r="I17">
        <f t="shared" si="1"/>
        <v>0.014594434661093336</v>
      </c>
    </row>
    <row r="18" spans="1:9" ht="12.75">
      <c r="A18" t="str">
        <f>"0"</f>
        <v>0</v>
      </c>
      <c r="B18">
        <v>-0.3074846153846154</v>
      </c>
      <c r="C18">
        <f t="shared" si="0"/>
        <v>1.0372499290437234</v>
      </c>
      <c r="D18">
        <v>0</v>
      </c>
      <c r="I18">
        <f t="shared" si="1"/>
        <v>0.014594434661093336</v>
      </c>
    </row>
    <row r="19" spans="1:9" ht="12.75">
      <c r="B19">
        <v>-0.2928901807235221</v>
      </c>
      <c r="C19">
        <f t="shared" si="0"/>
        <v>1.0167110043361838</v>
      </c>
      <c r="D19">
        <v>0</v>
      </c>
      <c r="I19">
        <f t="shared" si="1"/>
        <v>0.014594434661093336</v>
      </c>
    </row>
    <row r="20" spans="1:9" ht="12.75">
      <c r="B20">
        <v>-0.2782957460624287</v>
      </c>
      <c r="C20">
        <f t="shared" si="0"/>
        <v>0.9575023647886393</v>
      </c>
      <c r="D20">
        <v>0</v>
      </c>
      <c r="I20">
        <f t="shared" si="1"/>
        <v>0.014594434661093336</v>
      </c>
    </row>
    <row r="21" spans="1:9" ht="12.75">
      <c r="B21">
        <v>-0.26370131140133535</v>
      </c>
      <c r="C21">
        <f t="shared" si="0"/>
        <v>0.8663839675186777</v>
      </c>
      <c r="D21">
        <v>0</v>
      </c>
      <c r="I21">
        <f t="shared" si="1"/>
        <v>0.014594434661093336</v>
      </c>
    </row>
    <row r="22" spans="1:9" ht="12.75">
      <c r="B22">
        <v>-0.24910687674024198</v>
      </c>
      <c r="C22">
        <f t="shared" si="0"/>
        <v>0.753198037179854</v>
      </c>
      <c r="D22">
        <v>0</v>
      </c>
      <c r="I22">
        <f t="shared" si="1"/>
        <v>0.014594434661093336</v>
      </c>
    </row>
    <row r="23" spans="1:9" ht="12.75">
      <c r="B23">
        <v>-0.23451244207914862</v>
      </c>
      <c r="C23">
        <f t="shared" si="0"/>
        <v>0.6291238837497718</v>
      </c>
      <c r="D23">
        <v>1</v>
      </c>
      <c r="I23">
        <f t="shared" si="1"/>
        <v>0.014594434661093336</v>
      </c>
    </row>
    <row r="24" spans="1:9" ht="12.75">
      <c r="B24">
        <v>-0.21991800741805528</v>
      </c>
      <c r="C24">
        <f t="shared" si="0"/>
        <v>0.504883742956353</v>
      </c>
      <c r="D24">
        <v>2</v>
      </c>
      <c r="I24">
        <f t="shared" si="1"/>
        <v>0.014594434661093336</v>
      </c>
    </row>
    <row r="25" spans="1:9" ht="12.75">
      <c r="B25">
        <v>-0.20532357275696192</v>
      </c>
      <c r="C25">
        <f t="shared" si="0"/>
        <v>0.3892914106529361</v>
      </c>
      <c r="D25">
        <v>1</v>
      </c>
      <c r="I25">
        <f t="shared" si="1"/>
        <v>0.014594434661093336</v>
      </c>
    </row>
    <row r="26" spans="1:9" ht="12.75">
      <c r="B26">
        <v>-0.19072913809586856</v>
      </c>
      <c r="C26">
        <f t="shared" si="0"/>
        <v>0.288394170166584</v>
      </c>
      <c r="D26">
        <v>0</v>
      </c>
      <c r="I26">
        <f t="shared" si="1"/>
        <v>0.014594434661093336</v>
      </c>
    </row>
    <row r="27" spans="1:9" ht="12.75">
      <c r="B27">
        <v>-0.17613470343477522</v>
      </c>
      <c r="C27">
        <f t="shared" si="0"/>
        <v>0.2052704115823246</v>
      </c>
      <c r="D27">
        <v>0</v>
      </c>
      <c r="I27">
        <f t="shared" si="1"/>
        <v>0.014594434661093336</v>
      </c>
    </row>
    <row r="28" spans="1:9" ht="12.75">
      <c r="A28" t="str">
        <f>"2s"</f>
        <v>2s</v>
      </c>
      <c r="B28">
        <v>-0.16154026877368186</v>
      </c>
      <c r="C28">
        <f t="shared" si="0"/>
        <v>0.14037651293428874</v>
      </c>
      <c r="D28">
        <v>0</v>
      </c>
      <c r="I28">
        <f t="shared" si="1"/>
        <v>0.014594434661093336</v>
      </c>
    </row>
    <row r="29" spans="1:9" ht="12.75">
      <c r="B29">
        <v>-0.1469458341125885</v>
      </c>
      <c r="C29">
        <f t="shared" si="0"/>
        <v>0.09223394140020161</v>
      </c>
      <c r="D29">
        <v>0</v>
      </c>
      <c r="I29">
        <f t="shared" si="1"/>
        <v>0.014594434661093336</v>
      </c>
    </row>
    <row r="30" spans="1:9" ht="12.75">
      <c r="B30">
        <v>-0.13235139945149516</v>
      </c>
      <c r="C30">
        <f t="shared" si="0"/>
        <v>0.05822577876659148</v>
      </c>
      <c r="D30">
        <v>0</v>
      </c>
      <c r="I30">
        <f t="shared" si="1"/>
        <v>0.014594434661093336</v>
      </c>
    </row>
    <row r="31" spans="1:9" ht="12.75">
      <c r="B31">
        <v>-0.11775696479040179</v>
      </c>
      <c r="C31">
        <f t="shared" si="0"/>
        <v>0.035315720007582575</v>
      </c>
      <c r="D31">
        <v>0</v>
      </c>
      <c r="I31">
        <f t="shared" si="1"/>
        <v>0.014594434661093336</v>
      </c>
    </row>
    <row r="32" spans="1:9" ht="12.75">
      <c r="B32">
        <v>-0.10316253012930843</v>
      </c>
      <c r="C32">
        <f t="shared" si="0"/>
        <v>0.020580174115747876</v>
      </c>
      <c r="D32">
        <v>0</v>
      </c>
      <c r="I32">
        <f t="shared" si="1"/>
        <v>0.014594434661093336</v>
      </c>
    </row>
    <row r="33" spans="1:9" ht="12.75">
      <c r="A33" t="str">
        <f>"3s"</f>
        <v>3s</v>
      </c>
      <c r="B33">
        <v>-0.08856809546821506</v>
      </c>
      <c r="C33">
        <f t="shared" si="0"/>
        <v>0.0115228058710388</v>
      </c>
      <c r="D33">
        <v>0</v>
      </c>
      <c r="I33">
        <f t="shared" si="1"/>
        <v>0.014594434661093336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