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<sst xmlns="http://schemas.openxmlformats.org/spreadsheetml/2006/main" count="178" uniqueCount="68">
  <si>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</si>
  <si>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</si>
  <si>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</si>
  <si>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</si>
  <si>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</si>
  <si>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</si>
  <si>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</si>
  <si>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</si>
  <si>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</si>
  <si>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</si>
  <si>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</si>
  <si>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</si>
  <si>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</si>
  <si>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</si>
  <si>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</si>
  <si>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</si>
  <si>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</si>
  <si>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</si>
  <si>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</si>
  <si>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</si>
  <si>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</si>
  <si>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</si>
  <si>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</si>
  <si>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</si>
  <si>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</si>
  <si>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</si>
  <si>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</si>
  <si>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</si>
  <si>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</si>
  <si>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</si>
  <si>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</si>
  <si>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</si>
  <si>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</si>
  <si>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</si>
  <si>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</si>
  <si>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</si>
  <si>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</si>
  <si>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</si>
  <si>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</si>
  <si>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</si>
  <si>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</si>
  <si>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</si>
  <si>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</si>
  <si>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</si>
  <si>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</si>
  <si>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</si>
  <si>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</si>
  <si>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PORT 12 #1 FACE</t>
  </si>
  <si>
    <t>JOB NUMBER</t>
  </si>
  <si>
    <t>PART NUMBER</t>
  </si>
  <si>
    <t>PART NAME</t>
  </si>
  <si>
    <t>INSPECTOR</t>
  </si>
  <si>
    <t>65678-1 FINAL NUMBERS</t>
  </si>
  <si>
    <t>PORT 12 #1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</si>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</sst>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-0.1792</c:v>
                </c:pt>
                <c:pt idx="1">
                  <c:v>-0.2015</c:v>
                </c:pt>
                <c:pt idx="3">
                  <c:v>-0.251</c:v>
                </c:pt>
                <c:pt idx="5">
                  <c:v>-0.2941</c:v>
                </c:pt>
                <c:pt idx="6">
                  <c:v>-0.2812</c:v>
                </c:pt>
                <c:pt idx="10">
                  <c:v>-0.1742</c:v>
                </c:pt>
                <c:pt idx="11">
                  <c:v>-0.1684</c:v>
                </c:pt>
                <c:pt idx="12">
                  <c:v>-0.1748</c:v>
                </c:pt>
              </c:numCache>
            </c:numRef>
          </c:val>
          <c:smooth val="0"/>
        </c:ser>
        <c:marker val="1"/>
        <c:axId val="3265326"/>
        <c:axId val="29387935"/>
      </c:lineChart>
      <c:catAx>
        <c:axId val="3265326"/>
        <c:scaling>
          <c:orientation val="minMax"/>
        </c:scaling>
        <c:axPos val="b"/>
        <c:delete val="1"/>
        <c:majorTickMark val="out"/>
        <c:minorTickMark val="none"/>
        <c:tickLblPos val="nextTo"/>
        <c:crossAx val="29387935"/>
        <c:crosses val="autoZero"/>
        <c:auto val="1"/>
        <c:lblOffset val="100"/>
        <c:noMultiLvlLbl val="0"/>
      </c:catAx>
      <c:valAx>
        <c:axId val="29387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532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6912848"/>
        <c:axId val="6534472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0.011017955496902439</c:v>
                </c:pt>
                <c:pt idx="1">
                  <c:v>4.308824971159151E-118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1231578"/>
        <c:axId val="58431019"/>
      </c:scatterChart>
      <c:val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44721"/>
        <c:crosses val="max"/>
        <c:crossBetween val="midCat"/>
        <c:dispUnits/>
      </c:valAx>
      <c:valAx>
        <c:axId val="65344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12848"/>
        <c:crosses val="max"/>
        <c:crossBetween val="midCat"/>
        <c:dispUnits/>
      </c:valAx>
      <c:valAx>
        <c:axId val="51231578"/>
        <c:scaling>
          <c:orientation val="minMax"/>
        </c:scaling>
        <c:axPos val="b"/>
        <c:delete val="1"/>
        <c:majorTickMark val="in"/>
        <c:minorTickMark val="none"/>
        <c:tickLblPos val="nextTo"/>
        <c:crossAx val="58431019"/>
        <c:crosses val="max"/>
        <c:crossBetween val="midCat"/>
        <c:dispUnits/>
      </c:valAx>
      <c:valAx>
        <c:axId val="584310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23157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164824"/>
        <c:axId val="316125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0.011017955496902439</c:v>
                </c:pt>
                <c:pt idx="1">
                  <c:v>4.308824971159151E-118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077090"/>
        <c:axId val="10476083"/>
      </c:lineChart>
      <c:catAx>
        <c:axId val="631648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612505"/>
        <c:crosses val="autoZero"/>
        <c:auto val="0"/>
        <c:lblOffset val="100"/>
        <c:tickLblSkip val="1"/>
        <c:noMultiLvlLbl val="0"/>
      </c:catAx>
      <c:valAx>
        <c:axId val="316125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164824"/>
        <c:crossesAt val="1"/>
        <c:crossBetween val="between"/>
        <c:dispUnits/>
      </c:valAx>
      <c:catAx>
        <c:axId val="16077090"/>
        <c:scaling>
          <c:orientation val="minMax"/>
        </c:scaling>
        <c:axPos val="b"/>
        <c:delete val="1"/>
        <c:majorTickMark val="in"/>
        <c:minorTickMark val="none"/>
        <c:tickLblPos val="nextTo"/>
        <c:crossAx val="10476083"/>
        <c:crosses val="autoZero"/>
        <c:auto val="0"/>
        <c:lblOffset val="100"/>
        <c:tickLblSkip val="1"/>
        <c:noMultiLvlLbl val="0"/>
      </c:catAx>
      <c:valAx>
        <c:axId val="1047608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0770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Nominal!$F$47:$F$59</c:f>
              <c:numCache>
                <c:ptCount val="13"/>
                <c:pt idx="0">
                  <c:v>-0.1792</c:v>
                </c:pt>
                <c:pt idx="1">
                  <c:v>-0.2015</c:v>
                </c:pt>
                <c:pt idx="3">
                  <c:v>-0.251</c:v>
                </c:pt>
                <c:pt idx="5">
                  <c:v>-0.2941</c:v>
                </c:pt>
                <c:pt idx="6">
                  <c:v>-0.2812</c:v>
                </c:pt>
                <c:pt idx="10">
                  <c:v>-0.1742</c:v>
                </c:pt>
                <c:pt idx="11">
                  <c:v>-0.1684</c:v>
                </c:pt>
                <c:pt idx="12">
                  <c:v>-0.1748</c:v>
                </c:pt>
              </c:numCache>
            </c:numRef>
          </c:val>
        </c:ser>
        <c:axId val="27175884"/>
        <c:axId val="43256365"/>
      </c:areaChart>
      <c:catAx>
        <c:axId val="27175884"/>
        <c:scaling>
          <c:orientation val="minMax"/>
        </c:scaling>
        <c:axPos val="b"/>
        <c:delete val="1"/>
        <c:majorTickMark val="out"/>
        <c:minorTickMark val="none"/>
        <c:tickLblPos val="nextTo"/>
        <c:crossAx val="43256365"/>
        <c:crosses val="autoZero"/>
        <c:auto val="1"/>
        <c:lblOffset val="100"/>
        <c:noMultiLvlLbl val="0"/>
      </c:catAx>
      <c:valAx>
        <c:axId val="43256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588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3762966"/>
        <c:axId val="1410464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0.011017955496902439</c:v>
                </c:pt>
                <c:pt idx="1">
                  <c:v>4.308824971159151E-118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832960"/>
        <c:axId val="1625729"/>
      </c:lineChart>
      <c:catAx>
        <c:axId val="537629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104647"/>
        <c:crosses val="autoZero"/>
        <c:auto val="0"/>
        <c:lblOffset val="100"/>
        <c:tickLblSkip val="1"/>
        <c:noMultiLvlLbl val="0"/>
      </c:catAx>
      <c:valAx>
        <c:axId val="141046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762966"/>
        <c:crossesAt val="1"/>
        <c:crossBetween val="between"/>
        <c:dispUnits/>
      </c:valAx>
      <c:catAx>
        <c:axId val="59832960"/>
        <c:scaling>
          <c:orientation val="minMax"/>
        </c:scaling>
        <c:axPos val="b"/>
        <c:delete val="1"/>
        <c:majorTickMark val="in"/>
        <c:minorTickMark val="none"/>
        <c:tickLblPos val="nextTo"/>
        <c:crossAx val="1625729"/>
        <c:crosses val="autoZero"/>
        <c:auto val="0"/>
        <c:lblOffset val="100"/>
        <c:tickLblSkip val="1"/>
        <c:noMultiLvlLbl val="0"/>
      </c:catAx>
      <c:valAx>
        <c:axId val="162572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8329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-0.1792</c:v>
                </c:pt>
                <c:pt idx="1">
                  <c:v>-0.2015</c:v>
                </c:pt>
                <c:pt idx="3">
                  <c:v>-0.251</c:v>
                </c:pt>
                <c:pt idx="5">
                  <c:v>-0.2941</c:v>
                </c:pt>
                <c:pt idx="6">
                  <c:v>-0.2812</c:v>
                </c:pt>
                <c:pt idx="10">
                  <c:v>-0.1742</c:v>
                </c:pt>
                <c:pt idx="11">
                  <c:v>-0.1684</c:v>
                </c:pt>
                <c:pt idx="12">
                  <c:v>-0.1748</c:v>
                </c:pt>
              </c:numCache>
            </c:numRef>
          </c:val>
          <c:smooth val="1"/>
        </c:ser>
        <c:axId val="14631562"/>
        <c:axId val="64575195"/>
      </c:lineChart>
      <c:catAx>
        <c:axId val="1463156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4575195"/>
        <c:crosses val="autoZero"/>
        <c:auto val="0"/>
        <c:lblOffset val="100"/>
        <c:tickLblSkip val="1"/>
        <c:noMultiLvlLbl val="0"/>
      </c:catAx>
      <c:valAx>
        <c:axId val="645751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6315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305844"/>
        <c:axId val="6320827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0.011017955496902439</c:v>
                </c:pt>
                <c:pt idx="1">
                  <c:v>4.308824971159151E-118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003582"/>
        <c:axId val="19596783"/>
      </c:line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208277"/>
        <c:crosses val="autoZero"/>
        <c:auto val="0"/>
        <c:lblOffset val="100"/>
        <c:tickLblSkip val="1"/>
        <c:noMultiLvlLbl val="0"/>
      </c:catAx>
      <c:valAx>
        <c:axId val="632082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305844"/>
        <c:crossesAt val="1"/>
        <c:crossBetween val="between"/>
        <c:dispUnits/>
      </c:valAx>
      <c:catAx>
        <c:axId val="32003582"/>
        <c:scaling>
          <c:orientation val="minMax"/>
        </c:scaling>
        <c:axPos val="b"/>
        <c:delete val="1"/>
        <c:majorTickMark val="in"/>
        <c:minorTickMark val="none"/>
        <c:tickLblPos val="nextTo"/>
        <c:crossAx val="19596783"/>
        <c:crosses val="autoZero"/>
        <c:auto val="0"/>
        <c:lblOffset val="100"/>
        <c:tickLblSkip val="1"/>
        <c:noMultiLvlLbl val="0"/>
      </c:catAx>
      <c:valAx>
        <c:axId val="1959678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0035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Nominal!$F$47:$F$59</c:f>
              <c:numCache>
                <c:ptCount val="13"/>
                <c:pt idx="0">
                  <c:v>-0.1792</c:v>
                </c:pt>
                <c:pt idx="1">
                  <c:v>-0.2015</c:v>
                </c:pt>
                <c:pt idx="3">
                  <c:v>-0.251</c:v>
                </c:pt>
                <c:pt idx="5">
                  <c:v>-0.2941</c:v>
                </c:pt>
                <c:pt idx="6">
                  <c:v>-0.2812</c:v>
                </c:pt>
                <c:pt idx="10">
                  <c:v>-0.1742</c:v>
                </c:pt>
                <c:pt idx="11">
                  <c:v>-0.1684</c:v>
                </c:pt>
                <c:pt idx="12">
                  <c:v>-0.1748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Gauss!$N$3:$N$15</c:f>
              <c:numCache>
                <c:ptCount val="13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Gauss!$O$3:$O$15</c:f>
              <c:numCache>
                <c:ptCount val="13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Gauss!$P$3:$P$15</c:f>
              <c:numCache>
                <c:ptCount val="13"/>
                <c:pt idx="0">
                  <c:v>-0.21555</c:v>
                </c:pt>
                <c:pt idx="1">
                  <c:v>-0.21555</c:v>
                </c:pt>
                <c:pt idx="2">
                  <c:v>-0.21555</c:v>
                </c:pt>
                <c:pt idx="3">
                  <c:v>-0.21555</c:v>
                </c:pt>
                <c:pt idx="4">
                  <c:v>-0.21555</c:v>
                </c:pt>
                <c:pt idx="5">
                  <c:v>-0.21555</c:v>
                </c:pt>
                <c:pt idx="6">
                  <c:v>-0.21555</c:v>
                </c:pt>
                <c:pt idx="7">
                  <c:v>-0.21555</c:v>
                </c:pt>
                <c:pt idx="8">
                  <c:v>-0.21555</c:v>
                </c:pt>
                <c:pt idx="9">
                  <c:v>-0.21555</c:v>
                </c:pt>
                <c:pt idx="10">
                  <c:v>-0.21555</c:v>
                </c:pt>
                <c:pt idx="11">
                  <c:v>-0.21555</c:v>
                </c:pt>
                <c:pt idx="12">
                  <c:v>-0.21555</c:v>
                </c:pt>
              </c:numCache>
            </c:numRef>
          </c:val>
          <c:smooth val="0"/>
        </c:ser>
        <c:marker val="1"/>
        <c:axId val="42153320"/>
        <c:axId val="43835561"/>
      </c:lineChart>
      <c:catAx>
        <c:axId val="42153320"/>
        <c:scaling>
          <c:orientation val="minMax"/>
        </c:scaling>
        <c:axPos val="b"/>
        <c:delete val="1"/>
        <c:majorTickMark val="out"/>
        <c:minorTickMark val="none"/>
        <c:tickLblPos val="nextTo"/>
        <c:crossAx val="43835561"/>
        <c:crosses val="autoZero"/>
        <c:auto val="1"/>
        <c:lblOffset val="100"/>
        <c:noMultiLvlLbl val="0"/>
      </c:catAx>
      <c:valAx>
        <c:axId val="4383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215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975730"/>
        <c:axId val="6101952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304796"/>
        <c:axId val="43634301"/>
      </c:lineChart>
      <c:catAx>
        <c:axId val="58975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019523"/>
        <c:crosses val="autoZero"/>
        <c:auto val="0"/>
        <c:lblOffset val="100"/>
        <c:tickLblSkip val="1"/>
        <c:noMultiLvlLbl val="0"/>
      </c:catAx>
      <c:valAx>
        <c:axId val="61019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975730"/>
        <c:crossesAt val="1"/>
        <c:crossBetween val="between"/>
        <c:dispUnits/>
      </c:valAx>
      <c:catAx>
        <c:axId val="12304796"/>
        <c:scaling>
          <c:orientation val="minMax"/>
        </c:scaling>
        <c:axPos val="b"/>
        <c:delete val="1"/>
        <c:majorTickMark val="in"/>
        <c:minorTickMark val="none"/>
        <c:tickLblPos val="nextTo"/>
        <c:crossAx val="43634301"/>
        <c:crosses val="autoZero"/>
        <c:auto val="0"/>
        <c:lblOffset val="100"/>
        <c:tickLblSkip val="1"/>
        <c:noMultiLvlLbl val="0"/>
      </c:catAx>
      <c:valAx>
        <c:axId val="4363430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3047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7164390"/>
        <c:axId val="44717463"/>
      </c:scatterChart>
      <c:valAx>
        <c:axId val="5716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17463"/>
        <c:crosses val="max"/>
        <c:crossBetween val="midCat"/>
        <c:dispUnits/>
      </c:valAx>
      <c:valAx>
        <c:axId val="4471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643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38841.41237268518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8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4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-0.21555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-0.1684</v>
      </c>
      <c r="H8" s="5"/>
    </row>
    <row r="9" spans="5:8" ht="13.5">
      <c r="E9" s="63" t="s">
        <v>13</v>
      </c>
      <c r="F9" s="63"/>
      <c r="G9" s="35">
        <v>-0.2941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0.12569999999999998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4</v>
      </c>
      <c r="L12" s="44">
        <v>0</v>
      </c>
      <c r="M12" s="44">
        <v>0</v>
      </c>
      <c r="N12" s="44">
        <v>4</v>
      </c>
      <c r="O12" s="45">
        <v>30.76923076923077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4</v>
      </c>
      <c r="L13" s="44"/>
      <c r="M13" s="44">
        <v>0</v>
      </c>
      <c r="N13" s="44">
        <v>4</v>
      </c>
      <c r="O13" s="45">
        <v>30.76923076923077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5</v>
      </c>
      <c r="O14" s="44">
        <v>30.76923076923077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8</v>
      </c>
      <c r="L15" s="44">
        <v>0</v>
      </c>
      <c r="M15" s="44">
        <v>0</v>
      </c>
      <c r="N15" s="44">
        <v>13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1.3172140711503744E-07</v>
      </c>
      <c r="L18" s="42">
        <v>1.256735391308439E-07</v>
      </c>
      <c r="M18" s="42">
        <v>0.29405693822944556</v>
      </c>
      <c r="N18" s="51">
        <v>-0.1684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-5.163673222341458E-08</v>
      </c>
      <c r="L19" s="42">
        <v>-5.163673222341458E-08</v>
      </c>
      <c r="M19" s="42">
        <v>-5.163673222341458E-08</v>
      </c>
      <c r="N19" s="51">
        <v>-0.2941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1.8335813933845202E-07</v>
      </c>
      <c r="L20" s="42">
        <v>8.024153400620904E-07</v>
      </c>
      <c r="M20" s="42">
        <v>0.29405693822944556</v>
      </c>
      <c r="N20" s="51">
        <v>0.12569999999999998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6.141494697413481E-09</v>
      </c>
      <c r="L22" s="42">
        <v>-4.4393087855327124E-08</v>
      </c>
      <c r="M22" s="42">
        <v>0.13264681776151013</v>
      </c>
      <c r="N22" s="51">
        <v>-0.21555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5.032798028618429E-08</v>
      </c>
      <c r="L23" s="42">
        <v>2.434360760739266E-07</v>
      </c>
      <c r="M23" s="42">
        <v>0.22094813886833503</v>
      </c>
      <c r="N23" s="51">
        <v>0.22094813886828976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5.273444652673448E-08</v>
      </c>
      <c r="L24" s="42">
        <v>2.485549581529927E-07</v>
      </c>
      <c r="M24" s="42">
        <v>0.051887928357877734</v>
      </c>
      <c r="N24" s="51">
        <v>0.05189131499035821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70.97242841856963</v>
      </c>
      <c r="D47" s="24">
        <v>0.7928650982226803</v>
      </c>
      <c r="E47" s="24">
        <v>-81.18921586257291</v>
      </c>
      <c r="F47" s="60">
        <v>-0.1792</v>
      </c>
    </row>
    <row r="48" spans="2:7" ht="13.5">
      <c r="B48" s="27" t="s">
        <v>56</v>
      </c>
      <c r="C48" s="24">
        <v>69.1114299831314</v>
      </c>
      <c r="D48" s="24">
        <v>5.130041005380157</v>
      </c>
      <c r="E48" s="24">
        <v>-81.16695325670022</v>
      </c>
      <c r="F48" s="60">
        <v>-0.2015</v>
      </c>
      <c r="G48" s="60">
        <v>-0.014000000000000012</v>
      </c>
    </row>
    <row r="49" spans="2:5" ht="13.5">
      <c r="B49" s="27" t="s">
        <v>57</v>
      </c>
      <c r="C49" s="24">
        <v>63.93729560087478</v>
      </c>
      <c r="D49" s="24">
        <v>7.321921349143095</v>
      </c>
      <c r="E49" s="24">
        <v>-81.88673205713579</v>
      </c>
    </row>
    <row r="50" spans="2:7" ht="13.5">
      <c r="B50" s="27" t="s">
        <v>58</v>
      </c>
      <c r="C50" s="24">
        <v>59.60326492198082</v>
      </c>
      <c r="D50" s="24">
        <v>6.800768201442003</v>
      </c>
      <c r="E50" s="24">
        <v>-81.11737800317765</v>
      </c>
      <c r="F50" s="60">
        <v>-0.251</v>
      </c>
      <c r="G50" s="60">
        <v>-0.0635</v>
      </c>
    </row>
    <row r="51" spans="2:5" ht="13.5">
      <c r="B51" s="27" t="s">
        <v>59</v>
      </c>
      <c r="C51" s="24">
        <v>55.20395886377781</v>
      </c>
      <c r="D51" s="24">
        <v>6.011861285261375</v>
      </c>
      <c r="E51" s="24">
        <v>-81.84840486571883</v>
      </c>
    </row>
    <row r="52" spans="2:7" ht="13.5">
      <c r="B52" s="27" t="s">
        <v>60</v>
      </c>
      <c r="C52" s="24">
        <v>48.920281036706</v>
      </c>
      <c r="D52" s="24">
        <v>5.003367124412353</v>
      </c>
      <c r="E52" s="24">
        <v>-81.07435799023976</v>
      </c>
      <c r="F52" s="60">
        <v>-0.2941</v>
      </c>
      <c r="G52" s="60">
        <v>-0.10659999999999997</v>
      </c>
    </row>
    <row r="53" spans="2:7" ht="13.5">
      <c r="B53" s="27" t="s">
        <v>61</v>
      </c>
      <c r="C53" s="24">
        <v>44.95959618699713</v>
      </c>
      <c r="D53" s="24">
        <v>-1.8063412110681654</v>
      </c>
      <c r="E53" s="24">
        <v>-81.08719129554406</v>
      </c>
      <c r="F53" s="60">
        <v>-0.2812</v>
      </c>
      <c r="G53" s="60">
        <v>-0.0937</v>
      </c>
    </row>
    <row r="54" spans="2:5" ht="13.5">
      <c r="B54" s="27" t="s">
        <v>62</v>
      </c>
      <c r="C54" s="24">
        <v>50.91410298074376</v>
      </c>
      <c r="D54" s="24">
        <v>-4.1200698994728855</v>
      </c>
      <c r="E54" s="24">
        <v>-81.87393767781387</v>
      </c>
    </row>
    <row r="55" spans="2:5" ht="13.5">
      <c r="B55" s="27" t="s">
        <v>63</v>
      </c>
      <c r="C55" s="24">
        <v>57.30539832287012</v>
      </c>
      <c r="D55" s="24">
        <v>-5.360056452331282</v>
      </c>
      <c r="E55" s="24">
        <v>-81.90212119795662</v>
      </c>
    </row>
    <row r="56" spans="2:5" ht="13.5">
      <c r="B56" s="27" t="s">
        <v>64</v>
      </c>
      <c r="C56" s="24">
        <v>61.68691886807995</v>
      </c>
      <c r="D56" s="24">
        <v>-6.187012795971427</v>
      </c>
      <c r="E56" s="24">
        <v>-81.92497335256633</v>
      </c>
    </row>
    <row r="57" spans="2:6" ht="13.5">
      <c r="B57" s="27" t="s">
        <v>65</v>
      </c>
      <c r="C57" s="24">
        <v>65.86724995248775</v>
      </c>
      <c r="D57" s="24">
        <v>-6.1962761942071465</v>
      </c>
      <c r="E57" s="24">
        <v>-81.19424114613145</v>
      </c>
      <c r="F57" s="60">
        <v>-0.1742</v>
      </c>
    </row>
    <row r="58" spans="2:6" ht="13.5">
      <c r="B58" s="27" t="s">
        <v>66</v>
      </c>
      <c r="C58" s="24">
        <v>69.04088810117267</v>
      </c>
      <c r="D58" s="24">
        <v>-4.257783007507494</v>
      </c>
      <c r="E58" s="24">
        <v>-81.20000527878544</v>
      </c>
      <c r="F58" s="60">
        <v>-0.1684</v>
      </c>
    </row>
    <row r="59" spans="2:6" ht="13.5">
      <c r="B59" s="27" t="s">
        <v>67</v>
      </c>
      <c r="C59" s="24">
        <v>70.84479104817329</v>
      </c>
      <c r="D59" s="24">
        <v>-0.8452758434715669</v>
      </c>
      <c r="E59" s="24">
        <v>-81.19356796370306</v>
      </c>
      <c r="F59" s="60">
        <v>-0.1748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38841.41237268518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-0.21555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-0.1684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-0.2941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0.12569999999999998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0.05189131499035821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70.97242841838137</v>
      </c>
      <c r="D47" s="24">
        <v>0.7928650997445648</v>
      </c>
      <c r="E47" s="24">
        <v>-81.36841492846916</v>
      </c>
      <c r="F47" s="60">
        <v>-0.1792</v>
      </c>
    </row>
    <row r="48" spans="2:7" ht="13.5">
      <c r="B48" s="27" t="s">
        <v>56</v>
      </c>
      <c r="C48" s="24">
        <v>69.11142997915871</v>
      </c>
      <c r="D48" s="24">
        <v>5.130041008984508</v>
      </c>
      <c r="E48" s="24">
        <v>-81.3684149284692</v>
      </c>
      <c r="F48" s="60">
        <v>-0.2015</v>
      </c>
      <c r="G48" s="39">
        <v>-0.014000000000000012</v>
      </c>
    </row>
    <row r="49" spans="2:5" ht="13.5">
      <c r="B49" s="27" t="s">
        <v>57</v>
      </c>
      <c r="C49" s="24">
        <v>63.93729560087478</v>
      </c>
      <c r="D49" s="24">
        <v>7.321921349143095</v>
      </c>
      <c r="E49" s="24">
        <v>-81.88673205713579</v>
      </c>
    </row>
    <row r="50" spans="2:7" ht="13.5">
      <c r="B50" s="27" t="s">
        <v>58</v>
      </c>
      <c r="C50" s="24">
        <v>59.60326491093443</v>
      </c>
      <c r="D50" s="24">
        <v>6.8007681981134755</v>
      </c>
      <c r="E50" s="24">
        <v>-81.36841492846976</v>
      </c>
      <c r="F50" s="60">
        <v>-0.251</v>
      </c>
      <c r="G50" s="39">
        <v>-0.0635</v>
      </c>
    </row>
    <row r="51" spans="2:5" ht="13.5">
      <c r="B51" s="27" t="s">
        <v>59</v>
      </c>
      <c r="C51" s="24">
        <v>55.20395886377781</v>
      </c>
      <c r="D51" s="24">
        <v>6.011861285261375</v>
      </c>
      <c r="E51" s="24">
        <v>-81.84840486571883</v>
      </c>
    </row>
    <row r="52" spans="2:7" ht="13.5">
      <c r="B52" s="27" t="s">
        <v>60</v>
      </c>
      <c r="C52" s="24">
        <v>48.920281037748644</v>
      </c>
      <c r="D52" s="24">
        <v>5.003367124609842</v>
      </c>
      <c r="E52" s="24">
        <v>-81.3684149284692</v>
      </c>
      <c r="F52" s="60">
        <v>-0.2941</v>
      </c>
      <c r="G52" s="39">
        <v>-0.10659999999999997</v>
      </c>
    </row>
    <row r="53" spans="2:7" ht="13.5">
      <c r="B53" s="27" t="s">
        <v>61</v>
      </c>
      <c r="C53" s="24">
        <v>44.959596055275725</v>
      </c>
      <c r="D53" s="24">
        <v>-1.8063413367417045</v>
      </c>
      <c r="E53" s="24">
        <v>-81.36841492846922</v>
      </c>
      <c r="F53" s="60">
        <v>-0.2812</v>
      </c>
      <c r="G53" s="39">
        <v>-0.0937</v>
      </c>
    </row>
    <row r="54" spans="2:5" ht="13.5">
      <c r="B54" s="27" t="s">
        <v>62</v>
      </c>
      <c r="C54" s="24">
        <v>50.91410298074376</v>
      </c>
      <c r="D54" s="24">
        <v>-4.1200698994728855</v>
      </c>
      <c r="E54" s="24">
        <v>-81.87393767781387</v>
      </c>
    </row>
    <row r="55" spans="2:5" ht="13.5">
      <c r="B55" s="27" t="s">
        <v>63</v>
      </c>
      <c r="C55" s="24">
        <v>57.30539832287012</v>
      </c>
      <c r="D55" s="24">
        <v>-5.360056452331282</v>
      </c>
      <c r="E55" s="24">
        <v>-81.90212119795662</v>
      </c>
    </row>
    <row r="56" spans="2:5" ht="13.5">
      <c r="B56" s="27" t="s">
        <v>64</v>
      </c>
      <c r="C56" s="24">
        <v>61.68691886807995</v>
      </c>
      <c r="D56" s="24">
        <v>-6.187012795971427</v>
      </c>
      <c r="E56" s="24">
        <v>-81.92497335256633</v>
      </c>
    </row>
    <row r="57" spans="2:6" ht="13.5">
      <c r="B57" s="27" t="s">
        <v>65</v>
      </c>
      <c r="C57" s="24">
        <v>65.86725000412449</v>
      </c>
      <c r="D57" s="24">
        <v>-6.196276181924541</v>
      </c>
      <c r="E57" s="24">
        <v>-81.36841492846919</v>
      </c>
      <c r="F57" s="60">
        <v>-0.1742</v>
      </c>
    </row>
    <row r="58" spans="2:6" ht="13.5">
      <c r="B58" s="27" t="s">
        <v>66</v>
      </c>
      <c r="C58" s="24">
        <v>69.04088810972164</v>
      </c>
      <c r="D58" s="24">
        <v>-4.2577829957434155</v>
      </c>
      <c r="E58" s="24">
        <v>-81.36841492846918</v>
      </c>
      <c r="F58" s="60">
        <v>-0.1684</v>
      </c>
    </row>
    <row r="59" spans="2:6" ht="13.5">
      <c r="B59" s="27" t="s">
        <v>67</v>
      </c>
      <c r="C59" s="24">
        <v>70.84479105403427</v>
      </c>
      <c r="D59" s="24">
        <v>-0.845275166729766</v>
      </c>
      <c r="E59" s="24">
        <v>-81.36841492846925</v>
      </c>
      <c r="F59" s="60">
        <v>-0.1748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38841.41237268518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8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-0.21555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-0.1684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-0.2941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0.12569999999999998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0.05189131499035821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1.8826540326699615E-10</v>
      </c>
      <c r="D47" s="24">
        <v>-1.5218845073050602E-09</v>
      </c>
      <c r="E47" s="24">
        <v>0.17919906589625612</v>
      </c>
      <c r="F47" s="60">
        <v>-0.1792</v>
      </c>
    </row>
    <row r="48" spans="2:7" ht="13.5">
      <c r="B48" s="27" t="s">
        <v>56</v>
      </c>
      <c r="C48" s="24">
        <v>3.972687068198866E-09</v>
      </c>
      <c r="D48" s="24">
        <v>-3.604350595765027E-09</v>
      </c>
      <c r="E48" s="24">
        <v>0.2014616717689819</v>
      </c>
      <c r="F48" s="60">
        <v>-0.2015</v>
      </c>
      <c r="G48" s="39">
        <v>-0.014000000000000012</v>
      </c>
    </row>
    <row r="49" spans="2:5" ht="13.5">
      <c r="B49" s="27" t="s">
        <v>57</v>
      </c>
      <c r="C49" s="24">
        <v>0</v>
      </c>
      <c r="D49" s="24">
        <v>0</v>
      </c>
      <c r="E49" s="24">
        <v>0</v>
      </c>
    </row>
    <row r="50" spans="2:7" ht="13.5">
      <c r="B50" s="27" t="s">
        <v>58</v>
      </c>
      <c r="C50" s="24">
        <v>1.1046395798075537E-08</v>
      </c>
      <c r="D50" s="24">
        <v>3.3285276757055726E-09</v>
      </c>
      <c r="E50" s="24">
        <v>0.2510369252921123</v>
      </c>
      <c r="F50" s="60">
        <v>-0.251</v>
      </c>
      <c r="G50" s="39">
        <v>-0.0635</v>
      </c>
    </row>
    <row r="51" spans="2:5" ht="13.5">
      <c r="B51" s="27" t="s">
        <v>59</v>
      </c>
      <c r="C51" s="24">
        <v>0</v>
      </c>
      <c r="D51" s="24">
        <v>0</v>
      </c>
      <c r="E51" s="24">
        <v>0</v>
      </c>
    </row>
    <row r="52" spans="2:7" ht="13.5">
      <c r="B52" s="27" t="s">
        <v>60</v>
      </c>
      <c r="C52" s="24">
        <v>-1.0426433050270134E-09</v>
      </c>
      <c r="D52" s="24">
        <v>-1.9748913615558195E-10</v>
      </c>
      <c r="E52" s="24">
        <v>0.29405693822944556</v>
      </c>
      <c r="F52" s="60">
        <v>-0.2941</v>
      </c>
      <c r="G52" s="39">
        <v>-0.10659999999999997</v>
      </c>
    </row>
    <row r="53" spans="2:7" ht="13.5">
      <c r="B53" s="27" t="s">
        <v>61</v>
      </c>
      <c r="C53" s="24">
        <v>1.3172140711503744E-07</v>
      </c>
      <c r="D53" s="24">
        <v>1.256735391308439E-07</v>
      </c>
      <c r="E53" s="24">
        <v>0.28122363292516184</v>
      </c>
      <c r="F53" s="60">
        <v>-0.2812</v>
      </c>
      <c r="G53" s="39">
        <v>-0.0937</v>
      </c>
    </row>
    <row r="54" spans="2:5" ht="13.5">
      <c r="B54" s="27" t="s">
        <v>62</v>
      </c>
      <c r="C54" s="24">
        <v>0</v>
      </c>
      <c r="D54" s="24">
        <v>0</v>
      </c>
      <c r="E54" s="24">
        <v>0</v>
      </c>
    </row>
    <row r="55" spans="2:5" ht="13.5">
      <c r="B55" s="27" t="s">
        <v>63</v>
      </c>
      <c r="C55" s="24">
        <v>0</v>
      </c>
      <c r="D55" s="24">
        <v>0</v>
      </c>
      <c r="E55" s="24">
        <v>0</v>
      </c>
    </row>
    <row r="56" spans="2:5" ht="13.5">
      <c r="B56" s="27" t="s">
        <v>64</v>
      </c>
      <c r="C56" s="24">
        <v>0</v>
      </c>
      <c r="D56" s="24">
        <v>0</v>
      </c>
      <c r="E56" s="24">
        <v>0</v>
      </c>
    </row>
    <row r="57" spans="2:6" ht="13.5">
      <c r="B57" s="27" t="s">
        <v>65</v>
      </c>
      <c r="C57" s="24">
        <v>-5.163673222341458E-08</v>
      </c>
      <c r="D57" s="24">
        <v>-1.2282605155178317E-08</v>
      </c>
      <c r="E57" s="24">
        <v>0.17417378233774627</v>
      </c>
      <c r="F57" s="60">
        <v>-0.1742</v>
      </c>
    </row>
    <row r="58" spans="2:6" ht="13.5">
      <c r="B58" s="27" t="s">
        <v>66</v>
      </c>
      <c r="C58" s="24">
        <v>-8.548965979571221E-09</v>
      </c>
      <c r="D58" s="24">
        <v>-1.1764078600151606E-08</v>
      </c>
      <c r="E58" s="24">
        <v>0.1684096496837384</v>
      </c>
      <c r="F58" s="60">
        <v>-0.1684</v>
      </c>
    </row>
    <row r="59" spans="2:6" ht="13.5">
      <c r="B59" s="27" t="s">
        <v>67</v>
      </c>
      <c r="C59" s="24">
        <v>-5.860982810190762E-09</v>
      </c>
      <c r="D59" s="24">
        <v>-6.767418009312465E-07</v>
      </c>
      <c r="E59" s="24">
        <v>0.17484696476618922</v>
      </c>
      <c r="F59" s="60">
        <v>-0.1748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38841.41237268518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4</v>
      </c>
      <c r="D36" s="44">
        <v>0</v>
      </c>
      <c r="E36" s="44">
        <v>0</v>
      </c>
      <c r="F36" s="44">
        <v>4</v>
      </c>
      <c r="G36" s="45">
        <v>30.76923076923077</v>
      </c>
      <c r="H36" s="56"/>
    </row>
    <row r="37" spans="2:8" ht="13.5">
      <c r="B37" s="49" t="s">
        <v>39</v>
      </c>
      <c r="C37" s="44">
        <v>4</v>
      </c>
      <c r="D37" s="44"/>
      <c r="E37" s="44">
        <v>0</v>
      </c>
      <c r="F37" s="44">
        <v>4</v>
      </c>
      <c r="G37" s="45">
        <v>30.76923076923077</v>
      </c>
      <c r="H37" s="56"/>
    </row>
    <row r="38" spans="2:8" ht="13.5">
      <c r="B38" s="49" t="s">
        <v>33</v>
      </c>
      <c r="C38" s="44"/>
      <c r="D38" s="44"/>
      <c r="E38" s="44"/>
      <c r="F38" s="44">
        <v>5</v>
      </c>
      <c r="G38" s="44">
        <v>30.76923076923077</v>
      </c>
      <c r="H38" s="57"/>
    </row>
    <row r="39" spans="2:8" ht="13.5">
      <c r="B39" s="49" t="s">
        <v>34</v>
      </c>
      <c r="C39" s="44">
        <v>8</v>
      </c>
      <c r="D39" s="44">
        <v>0</v>
      </c>
      <c r="E39" s="44">
        <v>0</v>
      </c>
      <c r="F39" s="44">
        <v>13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1.3172140711503744E-07</v>
      </c>
      <c r="D42" s="42">
        <v>1.256735391308439E-07</v>
      </c>
      <c r="E42" s="42">
        <v>0.29405693822944556</v>
      </c>
      <c r="F42" s="51">
        <v>-0.1684</v>
      </c>
    </row>
    <row r="43" spans="2:6" ht="13.5">
      <c r="B43" s="49" t="s">
        <v>13</v>
      </c>
      <c r="C43" s="42">
        <v>-5.163673222341458E-08</v>
      </c>
      <c r="D43" s="42">
        <v>-5.163673222341458E-08</v>
      </c>
      <c r="E43" s="42">
        <v>-5.163673222341458E-08</v>
      </c>
      <c r="F43" s="51">
        <v>-0.2941</v>
      </c>
    </row>
    <row r="44" spans="2:6" ht="13.5">
      <c r="B44" s="49" t="s">
        <v>14</v>
      </c>
      <c r="C44" s="42">
        <v>1.8335813933845202E-07</v>
      </c>
      <c r="D44" s="42">
        <v>8.024153400620904E-07</v>
      </c>
      <c r="E44" s="42">
        <v>0.29405693822944556</v>
      </c>
      <c r="F44" s="51">
        <v>0.12569999999999998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6.141494697413481E-09</v>
      </c>
      <c r="D46" s="42">
        <v>-4.4393087855327124E-08</v>
      </c>
      <c r="E46" s="42">
        <v>0.13264681776151013</v>
      </c>
      <c r="F46" s="51">
        <v>-0.21555</v>
      </c>
    </row>
    <row r="47" spans="2:6" ht="13.5">
      <c r="B47" s="49" t="s">
        <v>26</v>
      </c>
      <c r="C47" s="42">
        <v>5.032798028618429E-08</v>
      </c>
      <c r="D47" s="42">
        <v>2.434360760739266E-07</v>
      </c>
      <c r="E47" s="42">
        <v>0.22094813886833503</v>
      </c>
      <c r="F47" s="51">
        <v>0.22094813886828976</v>
      </c>
    </row>
    <row r="48" spans="2:6" ht="13.5">
      <c r="B48" s="49" t="s">
        <v>27</v>
      </c>
      <c r="C48" s="42">
        <v>5.273444652673448E-08</v>
      </c>
      <c r="D48" s="42">
        <v>2.485549581529927E-07</v>
      </c>
      <c r="E48" s="42">
        <v>0.051887928357877734</v>
      </c>
      <c r="F48" s="51">
        <v>0.05189131499035821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</v>
      </c>
      <c r="F1" t="s">
        <v>21</v>
      </c>
      <c r="G1">
        <v>8</v>
      </c>
    </row>
    <row r="2" spans="2:3" ht="12.75">
      <c r="B2">
        <v>-0.1875</v>
      </c>
      <c r="C2">
        <f>MAX(GaussDistr_1)-1</f>
        <v>2</v>
      </c>
    </row>
    <row r="3" spans="1:16" ht="12.75">
      <c r="A3" t="str">
        <f>"-3s"</f>
        <v>-3s</v>
      </c>
      <c r="B3">
        <v>-0.3712239449710746</v>
      </c>
      <c r="C3">
        <f aca="true" t="shared" si="0" ref="C3:C33">NORMDIST(B3,AveDev3D_0,StandardDev3D_0,FALSE)*NumPoints_7*I3</f>
        <v>0.007090957459100836</v>
      </c>
      <c r="D3">
        <v>0</v>
      </c>
      <c r="F3" t="s">
        <v>17</v>
      </c>
      <c r="G3">
        <v>15</v>
      </c>
      <c r="I3">
        <f>B5-B4</f>
        <v>0.010378262998071652</v>
      </c>
      <c r="N3">
        <v>0.1875</v>
      </c>
      <c r="O3">
        <v>-0.1875</v>
      </c>
      <c r="P3">
        <v>-0.21555</v>
      </c>
    </row>
    <row r="4" spans="1:16" ht="12.75">
      <c r="B4">
        <v>-0.360845681973003</v>
      </c>
      <c r="C4">
        <f t="shared" si="0"/>
        <v>0.012664722532767948</v>
      </c>
      <c r="D4">
        <v>0</v>
      </c>
      <c r="F4" t="s">
        <v>18</v>
      </c>
      <c r="G4">
        <v>5</v>
      </c>
      <c r="I4">
        <f>I3</f>
        <v>0.010378262998071652</v>
      </c>
      <c r="N4">
        <v>0.1875</v>
      </c>
      <c r="O4">
        <v>-0.1875</v>
      </c>
      <c r="P4">
        <v>-0.21555</v>
      </c>
    </row>
    <row r="5" spans="1:16" ht="12.75">
      <c r="B5">
        <v>-0.35046741897493133</v>
      </c>
      <c r="C5">
        <f t="shared" si="0"/>
        <v>0.021732750773897008</v>
      </c>
      <c r="D5">
        <v>0</v>
      </c>
      <c r="I5">
        <f>I4</f>
        <v>0.010378262998071652</v>
      </c>
      <c r="N5">
        <v>0.1875</v>
      </c>
      <c r="O5">
        <v>-0.1875</v>
      </c>
      <c r="P5">
        <v>-0.21555</v>
      </c>
    </row>
    <row r="6" spans="1:16" ht="12.75">
      <c r="B6">
        <v>-0.34008915597685974</v>
      </c>
      <c r="C6">
        <f t="shared" si="0"/>
        <v>0.03583124847174861</v>
      </c>
      <c r="D6">
        <v>0</v>
      </c>
      <c r="I6">
        <f aca="true" t="shared" si="1" ref="I6:I33">I5</f>
        <v>0.010378262998071652</v>
      </c>
      <c r="N6">
        <v>0.1875</v>
      </c>
      <c r="O6">
        <v>-0.1875</v>
      </c>
      <c r="P6">
        <v>-0.21555</v>
      </c>
    </row>
    <row r="7" spans="1:16" ht="12.75">
      <c r="B7">
        <v>-0.3297108929787881</v>
      </c>
      <c r="C7">
        <f t="shared" si="0"/>
        <v>0.05675934855397027</v>
      </c>
      <c r="D7">
        <v>0</v>
      </c>
      <c r="I7">
        <f t="shared" si="1"/>
        <v>0.010378262998071652</v>
      </c>
      <c r="N7">
        <v>0.1875</v>
      </c>
      <c r="O7">
        <v>-0.1875</v>
      </c>
      <c r="P7">
        <v>-0.21555</v>
      </c>
    </row>
    <row r="8" spans="1:16" ht="12.75">
      <c r="A8" t="str">
        <f>"-2s"</f>
        <v>-2s</v>
      </c>
      <c r="B8">
        <v>-0.31933262998071643</v>
      </c>
      <c r="C8">
        <f t="shared" si="0"/>
        <v>0.08638554642110091</v>
      </c>
      <c r="D8">
        <v>0</v>
      </c>
      <c r="I8">
        <f t="shared" si="1"/>
        <v>0.010378262998071652</v>
      </c>
      <c r="N8">
        <v>0.1875</v>
      </c>
      <c r="O8">
        <v>-0.1875</v>
      </c>
      <c r="P8">
        <v>-0.21555</v>
      </c>
    </row>
    <row r="9" spans="1:16" ht="12.75">
      <c r="B9">
        <v>-0.3089543669826448</v>
      </c>
      <c r="C9">
        <f t="shared" si="0"/>
        <v>0.12632025328143073</v>
      </c>
      <c r="D9">
        <v>0</v>
      </c>
      <c r="I9">
        <f t="shared" si="1"/>
        <v>0.010378262998071652</v>
      </c>
      <c r="N9">
        <v>0.1875</v>
      </c>
      <c r="O9">
        <v>-0.1875</v>
      </c>
      <c r="P9">
        <v>-0.21555</v>
      </c>
    </row>
    <row r="10" spans="1:16" ht="12.75">
      <c r="B10">
        <v>-0.2985761039845731</v>
      </c>
      <c r="C10">
        <f t="shared" si="0"/>
        <v>0.1774733354871291</v>
      </c>
      <c r="D10">
        <v>1</v>
      </c>
      <c r="I10">
        <f t="shared" si="1"/>
        <v>0.010378262998071652</v>
      </c>
      <c r="N10">
        <v>0.1875</v>
      </c>
      <c r="O10">
        <v>-0.1875</v>
      </c>
      <c r="P10">
        <v>-0.21555</v>
      </c>
    </row>
    <row r="11" spans="1:16" ht="12.75">
      <c r="B11">
        <v>-0.2881978409865015</v>
      </c>
      <c r="C11">
        <f t="shared" si="0"/>
        <v>0.23956394501719208</v>
      </c>
      <c r="D11">
        <v>1</v>
      </c>
      <c r="I11">
        <f t="shared" si="1"/>
        <v>0.010378262998071652</v>
      </c>
      <c r="N11">
        <v>0.1875</v>
      </c>
      <c r="O11">
        <v>-0.1875</v>
      </c>
      <c r="P11">
        <v>-0.21555</v>
      </c>
    </row>
    <row r="12" spans="1:16" ht="12.75">
      <c r="B12">
        <v>-0.2778195779884298</v>
      </c>
      <c r="C12">
        <f t="shared" si="0"/>
        <v>0.3106976879731412</v>
      </c>
      <c r="D12">
        <v>0</v>
      </c>
      <c r="I12">
        <f t="shared" si="1"/>
        <v>0.010378262998071652</v>
      </c>
      <c r="N12">
        <v>0.1875</v>
      </c>
      <c r="O12">
        <v>-0.1875</v>
      </c>
      <c r="P12">
        <v>-0.21555</v>
      </c>
    </row>
    <row r="13" spans="1:16" ht="12.75">
      <c r="B13">
        <v>-0.2674413149903582</v>
      </c>
      <c r="C13">
        <f t="shared" si="0"/>
        <v>0.38715315923062954</v>
      </c>
      <c r="D13">
        <v>0</v>
      </c>
      <c r="I13">
        <f t="shared" si="1"/>
        <v>0.010378262998071652</v>
      </c>
      <c r="N13">
        <v>0.1875</v>
      </c>
      <c r="O13">
        <v>-0.1875</v>
      </c>
      <c r="P13">
        <v>-0.21555</v>
      </c>
    </row>
    <row r="14" spans="1:16" ht="12.75">
      <c r="B14">
        <v>-0.2570630519922866</v>
      </c>
      <c r="C14">
        <f t="shared" si="0"/>
        <v>0.4635064844183727</v>
      </c>
      <c r="D14">
        <v>1</v>
      </c>
      <c r="I14">
        <f t="shared" si="1"/>
        <v>0.010378262998071652</v>
      </c>
      <c r="N14">
        <v>0.1875</v>
      </c>
      <c r="O14">
        <v>-0.1875</v>
      </c>
      <c r="P14">
        <v>-0.21555</v>
      </c>
    </row>
    <row r="15" spans="1:16" ht="12.75">
      <c r="B15">
        <v>-0.24668478899421492</v>
      </c>
      <c r="C15">
        <f t="shared" si="0"/>
        <v>0.5331593646268799</v>
      </c>
      <c r="D15">
        <v>0</v>
      </c>
      <c r="I15">
        <f t="shared" si="1"/>
        <v>0.010378262998071652</v>
      </c>
      <c r="N15">
        <v>0.1875</v>
      </c>
      <c r="O15">
        <v>-0.1875</v>
      </c>
      <c r="P15">
        <v>-0.21555</v>
      </c>
    </row>
    <row r="16" spans="1:9" ht="12.75">
      <c r="B16">
        <v>-0.23630652599614327</v>
      </c>
      <c r="C16">
        <f t="shared" si="0"/>
        <v>0.5892322244853179</v>
      </c>
      <c r="D16">
        <v>0</v>
      </c>
      <c r="I16">
        <f t="shared" si="1"/>
        <v>0.010378262998071652</v>
      </c>
    </row>
    <row r="17" spans="1:9" ht="12.75">
      <c r="B17">
        <v>-0.22592826299807164</v>
      </c>
      <c r="C17">
        <f t="shared" si="0"/>
        <v>0.6256683103607299</v>
      </c>
      <c r="D17">
        <v>0</v>
      </c>
      <c r="I17">
        <f t="shared" si="1"/>
        <v>0.010378262998071652</v>
      </c>
    </row>
    <row r="18" spans="1:9" ht="12.75">
      <c r="A18" t="str">
        <f>"0"</f>
        <v>0</v>
      </c>
      <c r="B18">
        <v>-0.21555</v>
      </c>
      <c r="C18">
        <f t="shared" si="0"/>
        <v>0.6383076486422928</v>
      </c>
      <c r="D18">
        <v>0</v>
      </c>
      <c r="I18">
        <f t="shared" si="1"/>
        <v>0.010378262998071652</v>
      </c>
    </row>
    <row r="19" spans="1:9" ht="12.75">
      <c r="B19">
        <v>-0.20517173700192834</v>
      </c>
      <c r="C19">
        <f t="shared" si="0"/>
        <v>0.6256683103607299</v>
      </c>
      <c r="D19">
        <v>1</v>
      </c>
      <c r="I19">
        <f t="shared" si="1"/>
        <v>0.010378262998071652</v>
      </c>
    </row>
    <row r="20" spans="1:9" ht="12.75">
      <c r="B20">
        <v>-0.19479347400385671</v>
      </c>
      <c r="C20">
        <f t="shared" si="0"/>
        <v>0.5892322244853179</v>
      </c>
      <c r="D20">
        <v>0</v>
      </c>
      <c r="I20">
        <f t="shared" si="1"/>
        <v>0.010378262998071652</v>
      </c>
    </row>
    <row r="21" spans="1:9" ht="12.75">
      <c r="B21">
        <v>-0.18441521100578506</v>
      </c>
      <c r="C21">
        <f t="shared" si="0"/>
        <v>0.5331593646268799</v>
      </c>
      <c r="D21">
        <v>3</v>
      </c>
      <c r="I21">
        <f t="shared" si="1"/>
        <v>0.010378262998071652</v>
      </c>
    </row>
    <row r="22" spans="1:9" ht="12.75">
      <c r="B22">
        <v>-0.1740369480077134</v>
      </c>
      <c r="C22">
        <f t="shared" si="0"/>
        <v>0.4635064844183727</v>
      </c>
      <c r="D22">
        <v>1</v>
      </c>
      <c r="I22">
        <f t="shared" si="1"/>
        <v>0.010378262998071652</v>
      </c>
    </row>
    <row r="23" spans="1:9" ht="12.75">
      <c r="B23">
        <v>-0.16365868500964176</v>
      </c>
      <c r="C23">
        <f t="shared" si="0"/>
        <v>0.38715315923062954</v>
      </c>
      <c r="D23">
        <v>0</v>
      </c>
      <c r="I23">
        <f t="shared" si="1"/>
        <v>0.010378262998071652</v>
      </c>
    </row>
    <row r="24" spans="1:9" ht="12.75">
      <c r="B24">
        <v>-0.15328042201157013</v>
      </c>
      <c r="C24">
        <f t="shared" si="0"/>
        <v>0.31069768797314096</v>
      </c>
      <c r="D24">
        <v>0</v>
      </c>
      <c r="I24">
        <f t="shared" si="1"/>
        <v>0.010378262998071652</v>
      </c>
    </row>
    <row r="25" spans="1:9" ht="12.75">
      <c r="B25">
        <v>-0.1429021590134985</v>
      </c>
      <c r="C25">
        <f t="shared" si="0"/>
        <v>0.23956394501719208</v>
      </c>
      <c r="D25">
        <v>0</v>
      </c>
      <c r="I25">
        <f t="shared" si="1"/>
        <v>0.010378262998071652</v>
      </c>
    </row>
    <row r="26" spans="1:9" ht="12.75">
      <c r="B26">
        <v>-0.13252389601542686</v>
      </c>
      <c r="C26">
        <f t="shared" si="0"/>
        <v>0.1774733354871291</v>
      </c>
      <c r="D26">
        <v>0</v>
      </c>
      <c r="I26">
        <f t="shared" si="1"/>
        <v>0.010378262998071652</v>
      </c>
    </row>
    <row r="27" spans="1:9" ht="12.75">
      <c r="B27">
        <v>-0.1221456330173552</v>
      </c>
      <c r="C27">
        <f t="shared" si="0"/>
        <v>0.12632025328143073</v>
      </c>
      <c r="D27">
        <v>0</v>
      </c>
      <c r="I27">
        <f t="shared" si="1"/>
        <v>0.010378262998071652</v>
      </c>
    </row>
    <row r="28" spans="1:9" ht="12.75">
      <c r="A28" t="str">
        <f>"2s"</f>
        <v>2s</v>
      </c>
      <c r="B28">
        <v>-0.11176737001928355</v>
      </c>
      <c r="C28">
        <f t="shared" si="0"/>
        <v>0.08638554642110091</v>
      </c>
      <c r="D28">
        <v>0</v>
      </c>
      <c r="I28">
        <f t="shared" si="1"/>
        <v>0.010378262998071652</v>
      </c>
    </row>
    <row r="29" spans="1:9" ht="12.75">
      <c r="B29">
        <v>-0.10138910702121193</v>
      </c>
      <c r="C29">
        <f t="shared" si="0"/>
        <v>0.05675934855397035</v>
      </c>
      <c r="D29">
        <v>0</v>
      </c>
      <c r="I29">
        <f t="shared" si="1"/>
        <v>0.010378262998071652</v>
      </c>
    </row>
    <row r="30" spans="1:9" ht="12.75">
      <c r="B30">
        <v>-0.09101084402314027</v>
      </c>
      <c r="C30">
        <f t="shared" si="0"/>
        <v>0.03583124847174866</v>
      </c>
      <c r="D30">
        <v>0</v>
      </c>
      <c r="I30">
        <f t="shared" si="1"/>
        <v>0.010378262998071652</v>
      </c>
    </row>
    <row r="31" spans="1:9" ht="12.75">
      <c r="B31">
        <v>-0.08063258102506865</v>
      </c>
      <c r="C31">
        <f t="shared" si="0"/>
        <v>0.021732750773897008</v>
      </c>
      <c r="D31">
        <v>0</v>
      </c>
      <c r="I31">
        <f t="shared" si="1"/>
        <v>0.010378262998071652</v>
      </c>
    </row>
    <row r="32" spans="1:9" ht="12.75">
      <c r="B32">
        <v>-0.070254318026997</v>
      </c>
      <c r="C32">
        <f t="shared" si="0"/>
        <v>0.012664722532767948</v>
      </c>
      <c r="D32">
        <v>0</v>
      </c>
      <c r="I32">
        <f t="shared" si="1"/>
        <v>0.010378262998071652</v>
      </c>
    </row>
    <row r="33" spans="1:9" ht="12.75">
      <c r="A33" t="str">
        <f>"3s"</f>
        <v>3s</v>
      </c>
      <c r="B33">
        <v>-0.05987605502892537</v>
      </c>
      <c r="C33">
        <f t="shared" si="0"/>
        <v>0.007090957459100824</v>
      </c>
      <c r="D33">
        <v>0</v>
      </c>
      <c r="I33">
        <f t="shared" si="1"/>
        <v>0.010378262998071652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