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<sst xmlns="http://schemas.openxmlformats.org/spreadsheetml/2006/main" count="184" uniqueCount="70">
  <si>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</si>
  <si>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</si>
  <si>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</si>
  <si>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</si>
  <si>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</si>
  <si>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</si>
  <si>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</si>
  <si>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</si>
  <si>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</si>
  <si>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</si>
  <si>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</si>
  <si>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</si>
  <si>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</si>
  <si>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</si>
  <si>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</si>
  <si>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</si>
  <si>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</si>
  <si>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</si>
  <si>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</si>
  <si>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</si>
  <si>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</si>
  <si>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</si>
  <si>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</si>
  <si>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</si>
  <si>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</si>
  <si>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</si>
  <si>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</si>
  <si>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</si>
  <si>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</si>
  <si>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</si>
  <si>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</si>
  <si>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</si>
  <si>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</si>
  <si>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</si>
  <si>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</si>
  <si>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</si>
  <si>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</si>
  <si>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</si>
  <si>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</si>
  <si>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</si>
  <si>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</si>
  <si>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</si>
  <si>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</si>
  <si>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</si>
  <si>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</si>
  <si>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</si>
  <si>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</si>
  <si>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5 FLANGE TOP POINTS</t>
  </si>
  <si>
    <t>JOB NUMBER</t>
  </si>
  <si>
    <t>PART NUMBER</t>
  </si>
  <si>
    <t>PART NAME</t>
  </si>
  <si>
    <t>INSPECTOR</t>
  </si>
  <si>
    <t>65678-1 FINAL NUMBERS</t>
  </si>
  <si>
    <t>PORT 5 A AND B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</si>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</sst>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Nominal!$F$47:$F$61</c:f>
              <c:numCache>
                <c:ptCount val="15"/>
                <c:pt idx="0">
                  <c:v>-0.1869</c:v>
                </c:pt>
                <c:pt idx="1">
                  <c:v>-0.1999</c:v>
                </c:pt>
                <c:pt idx="2">
                  <c:v>-0.2078</c:v>
                </c:pt>
                <c:pt idx="3">
                  <c:v>-0.1998</c:v>
                </c:pt>
                <c:pt idx="4">
                  <c:v>-0.189</c:v>
                </c:pt>
                <c:pt idx="5">
                  <c:v>-0.1801</c:v>
                </c:pt>
                <c:pt idx="6">
                  <c:v>-0.1716</c:v>
                </c:pt>
                <c:pt idx="7">
                  <c:v>-0.1769</c:v>
                </c:pt>
                <c:pt idx="8">
                  <c:v>-0.2159</c:v>
                </c:pt>
                <c:pt idx="9">
                  <c:v>-0.1751</c:v>
                </c:pt>
                <c:pt idx="10">
                  <c:v>-0.1849</c:v>
                </c:pt>
                <c:pt idx="11">
                  <c:v>-0.2411</c:v>
                </c:pt>
                <c:pt idx="12">
                  <c:v>-0.284</c:v>
                </c:pt>
                <c:pt idx="13">
                  <c:v>-0.279</c:v>
                </c:pt>
                <c:pt idx="14">
                  <c:v>-0.2341</c:v>
                </c:pt>
              </c:numCache>
            </c:numRef>
          </c:val>
          <c:smooth val="0"/>
        </c:ser>
        <c:marker val="1"/>
        <c:axId val="47281878"/>
        <c:axId val="22883719"/>
      </c:lineChart>
      <c:catAx>
        <c:axId val="47281878"/>
        <c:scaling>
          <c:orientation val="minMax"/>
        </c:scaling>
        <c:axPos val="b"/>
        <c:delete val="1"/>
        <c:majorTickMark val="out"/>
        <c:minorTickMark val="none"/>
        <c:tickLblPos val="nextTo"/>
        <c:crossAx val="22883719"/>
        <c:crosses val="autoZero"/>
        <c:auto val="1"/>
        <c:lblOffset val="100"/>
        <c:noMultiLvlLbl val="0"/>
      </c:catAx>
      <c:valAx>
        <c:axId val="228837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8187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7028728"/>
        <c:axId val="43496505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9.900807197424348E-06</c:v>
                </c:pt>
                <c:pt idx="1">
                  <c:v>2.3172244125529094E-241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5924226"/>
        <c:axId val="33555987"/>
      </c:scatterChart>
      <c:valAx>
        <c:axId val="57028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96505"/>
        <c:crosses val="max"/>
        <c:crossBetween val="midCat"/>
        <c:dispUnits/>
      </c:valAx>
      <c:valAx>
        <c:axId val="43496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28728"/>
        <c:crosses val="max"/>
        <c:crossBetween val="midCat"/>
        <c:dispUnits/>
      </c:valAx>
      <c:valAx>
        <c:axId val="55924226"/>
        <c:scaling>
          <c:orientation val="minMax"/>
        </c:scaling>
        <c:axPos val="b"/>
        <c:delete val="1"/>
        <c:majorTickMark val="in"/>
        <c:minorTickMark val="none"/>
        <c:tickLblPos val="nextTo"/>
        <c:crossAx val="33555987"/>
        <c:crosses val="max"/>
        <c:crossBetween val="midCat"/>
        <c:dispUnits/>
      </c:valAx>
      <c:valAx>
        <c:axId val="335559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92422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626880"/>
        <c:axId val="4164192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9.900807197424348E-06</c:v>
                </c:pt>
                <c:pt idx="1">
                  <c:v>2.3172244125529094E-241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9232970"/>
        <c:axId val="17552411"/>
      </c:lineChart>
      <c:catAx>
        <c:axId val="46268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1641921"/>
        <c:crosses val="autoZero"/>
        <c:auto val="0"/>
        <c:lblOffset val="100"/>
        <c:tickLblSkip val="1"/>
        <c:noMultiLvlLbl val="0"/>
      </c:catAx>
      <c:valAx>
        <c:axId val="416419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26880"/>
        <c:crossesAt val="1"/>
        <c:crossBetween val="between"/>
        <c:dispUnits/>
      </c:valAx>
      <c:catAx>
        <c:axId val="39232970"/>
        <c:scaling>
          <c:orientation val="minMax"/>
        </c:scaling>
        <c:axPos val="b"/>
        <c:delete val="1"/>
        <c:majorTickMark val="in"/>
        <c:minorTickMark val="none"/>
        <c:tickLblPos val="nextTo"/>
        <c:crossAx val="17552411"/>
        <c:crosses val="autoZero"/>
        <c:auto val="0"/>
        <c:lblOffset val="100"/>
        <c:tickLblSkip val="1"/>
        <c:noMultiLvlLbl val="0"/>
      </c:catAx>
      <c:valAx>
        <c:axId val="1755241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23297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Nominal!$F$47:$F$61</c:f>
              <c:numCache>
                <c:ptCount val="15"/>
                <c:pt idx="0">
                  <c:v>-0.1869</c:v>
                </c:pt>
                <c:pt idx="1">
                  <c:v>-0.1999</c:v>
                </c:pt>
                <c:pt idx="2">
                  <c:v>-0.2078</c:v>
                </c:pt>
                <c:pt idx="3">
                  <c:v>-0.1998</c:v>
                </c:pt>
                <c:pt idx="4">
                  <c:v>-0.189</c:v>
                </c:pt>
                <c:pt idx="5">
                  <c:v>-0.1801</c:v>
                </c:pt>
                <c:pt idx="6">
                  <c:v>-0.1716</c:v>
                </c:pt>
                <c:pt idx="7">
                  <c:v>-0.1769</c:v>
                </c:pt>
                <c:pt idx="8">
                  <c:v>-0.2159</c:v>
                </c:pt>
                <c:pt idx="9">
                  <c:v>-0.1751</c:v>
                </c:pt>
                <c:pt idx="10">
                  <c:v>-0.1849</c:v>
                </c:pt>
                <c:pt idx="11">
                  <c:v>-0.2411</c:v>
                </c:pt>
                <c:pt idx="12">
                  <c:v>-0.284</c:v>
                </c:pt>
                <c:pt idx="13">
                  <c:v>-0.279</c:v>
                </c:pt>
                <c:pt idx="14">
                  <c:v>-0.2341</c:v>
                </c:pt>
              </c:numCache>
            </c:numRef>
          </c:val>
        </c:ser>
        <c:axId val="23753972"/>
        <c:axId val="12459157"/>
      </c:areaChart>
      <c:catAx>
        <c:axId val="23753972"/>
        <c:scaling>
          <c:orientation val="minMax"/>
        </c:scaling>
        <c:axPos val="b"/>
        <c:delete val="1"/>
        <c:majorTickMark val="out"/>
        <c:minorTickMark val="none"/>
        <c:tickLblPos val="nextTo"/>
        <c:crossAx val="12459157"/>
        <c:crosses val="autoZero"/>
        <c:auto val="1"/>
        <c:lblOffset val="100"/>
        <c:noMultiLvlLbl val="0"/>
      </c:catAx>
      <c:valAx>
        <c:axId val="124591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753972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5023550"/>
        <c:axId val="255876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9.900807197424348E-06</c:v>
                </c:pt>
                <c:pt idx="1">
                  <c:v>2.3172244125529094E-241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3028904"/>
        <c:axId val="5933545"/>
      </c:lineChart>
      <c:catAx>
        <c:axId val="450235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558767"/>
        <c:crosses val="autoZero"/>
        <c:auto val="0"/>
        <c:lblOffset val="100"/>
        <c:tickLblSkip val="1"/>
        <c:noMultiLvlLbl val="0"/>
      </c:catAx>
      <c:valAx>
        <c:axId val="25587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023550"/>
        <c:crossesAt val="1"/>
        <c:crossBetween val="between"/>
        <c:dispUnits/>
      </c:valAx>
      <c:catAx>
        <c:axId val="23028904"/>
        <c:scaling>
          <c:orientation val="minMax"/>
        </c:scaling>
        <c:axPos val="b"/>
        <c:delete val="1"/>
        <c:majorTickMark val="in"/>
        <c:minorTickMark val="none"/>
        <c:tickLblPos val="nextTo"/>
        <c:crossAx val="5933545"/>
        <c:crosses val="autoZero"/>
        <c:auto val="0"/>
        <c:lblOffset val="100"/>
        <c:tickLblSkip val="1"/>
        <c:noMultiLvlLbl val="0"/>
      </c:catAx>
      <c:valAx>
        <c:axId val="593354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02890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Nominal!$F$47:$F$61</c:f>
              <c:numCache>
                <c:ptCount val="15"/>
                <c:pt idx="0">
                  <c:v>-0.1869</c:v>
                </c:pt>
                <c:pt idx="1">
                  <c:v>-0.1999</c:v>
                </c:pt>
                <c:pt idx="2">
                  <c:v>-0.2078</c:v>
                </c:pt>
                <c:pt idx="3">
                  <c:v>-0.1998</c:v>
                </c:pt>
                <c:pt idx="4">
                  <c:v>-0.189</c:v>
                </c:pt>
                <c:pt idx="5">
                  <c:v>-0.1801</c:v>
                </c:pt>
                <c:pt idx="6">
                  <c:v>-0.1716</c:v>
                </c:pt>
                <c:pt idx="7">
                  <c:v>-0.1769</c:v>
                </c:pt>
                <c:pt idx="8">
                  <c:v>-0.2159</c:v>
                </c:pt>
                <c:pt idx="9">
                  <c:v>-0.1751</c:v>
                </c:pt>
                <c:pt idx="10">
                  <c:v>-0.1849</c:v>
                </c:pt>
                <c:pt idx="11">
                  <c:v>-0.2411</c:v>
                </c:pt>
                <c:pt idx="12">
                  <c:v>-0.284</c:v>
                </c:pt>
                <c:pt idx="13">
                  <c:v>-0.279</c:v>
                </c:pt>
                <c:pt idx="14">
                  <c:v>-0.2341</c:v>
                </c:pt>
              </c:numCache>
            </c:numRef>
          </c:val>
          <c:smooth val="1"/>
        </c:ser>
        <c:axId val="53401906"/>
        <c:axId val="10855107"/>
      </c:lineChart>
      <c:catAx>
        <c:axId val="5340190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0855107"/>
        <c:crosses val="autoZero"/>
        <c:auto val="0"/>
        <c:lblOffset val="100"/>
        <c:tickLblSkip val="1"/>
        <c:noMultiLvlLbl val="0"/>
      </c:catAx>
      <c:valAx>
        <c:axId val="1085510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40190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0587100"/>
        <c:axId val="684844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9.900807197424348E-06</c:v>
                </c:pt>
                <c:pt idx="1">
                  <c:v>2.3172244125529094E-241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1636006"/>
        <c:axId val="17853143"/>
      </c:lineChart>
      <c:catAx>
        <c:axId val="305871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848445"/>
        <c:crosses val="autoZero"/>
        <c:auto val="0"/>
        <c:lblOffset val="100"/>
        <c:tickLblSkip val="1"/>
        <c:noMultiLvlLbl val="0"/>
      </c:catAx>
      <c:valAx>
        <c:axId val="68484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587100"/>
        <c:crossesAt val="1"/>
        <c:crossBetween val="between"/>
        <c:dispUnits/>
      </c:valAx>
      <c:catAx>
        <c:axId val="61636006"/>
        <c:scaling>
          <c:orientation val="minMax"/>
        </c:scaling>
        <c:axPos val="b"/>
        <c:delete val="1"/>
        <c:majorTickMark val="in"/>
        <c:minorTickMark val="none"/>
        <c:tickLblPos val="nextTo"/>
        <c:crossAx val="17853143"/>
        <c:crosses val="autoZero"/>
        <c:auto val="0"/>
        <c:lblOffset val="100"/>
        <c:tickLblSkip val="1"/>
        <c:noMultiLvlLbl val="0"/>
      </c:catAx>
      <c:valAx>
        <c:axId val="1785314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63600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Nominal!$F$47:$F$61</c:f>
              <c:numCache>
                <c:ptCount val="15"/>
                <c:pt idx="0">
                  <c:v>-0.1869</c:v>
                </c:pt>
                <c:pt idx="1">
                  <c:v>-0.1999</c:v>
                </c:pt>
                <c:pt idx="2">
                  <c:v>-0.2078</c:v>
                </c:pt>
                <c:pt idx="3">
                  <c:v>-0.1998</c:v>
                </c:pt>
                <c:pt idx="4">
                  <c:v>-0.189</c:v>
                </c:pt>
                <c:pt idx="5">
                  <c:v>-0.1801</c:v>
                </c:pt>
                <c:pt idx="6">
                  <c:v>-0.1716</c:v>
                </c:pt>
                <c:pt idx="7">
                  <c:v>-0.1769</c:v>
                </c:pt>
                <c:pt idx="8">
                  <c:v>-0.2159</c:v>
                </c:pt>
                <c:pt idx="9">
                  <c:v>-0.1751</c:v>
                </c:pt>
                <c:pt idx="10">
                  <c:v>-0.1849</c:v>
                </c:pt>
                <c:pt idx="11">
                  <c:v>-0.2411</c:v>
                </c:pt>
                <c:pt idx="12">
                  <c:v>-0.284</c:v>
                </c:pt>
                <c:pt idx="13">
                  <c:v>-0.279</c:v>
                </c:pt>
                <c:pt idx="14">
                  <c:v>-0.2341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Gauss!$N$3:$N$17</c:f>
              <c:numCache>
                <c:ptCount val="15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Gauss!$O$3:$O$17</c:f>
              <c:numCache>
                <c:ptCount val="15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Gauss!$P$3:$P$17</c:f>
              <c:numCache>
                <c:ptCount val="15"/>
                <c:pt idx="0">
                  <c:v>-0.20840666666666666</c:v>
                </c:pt>
                <c:pt idx="1">
                  <c:v>-0.20840666666666666</c:v>
                </c:pt>
                <c:pt idx="2">
                  <c:v>-0.20840666666666666</c:v>
                </c:pt>
                <c:pt idx="3">
                  <c:v>-0.20840666666666666</c:v>
                </c:pt>
                <c:pt idx="4">
                  <c:v>-0.20840666666666666</c:v>
                </c:pt>
                <c:pt idx="5">
                  <c:v>-0.20840666666666666</c:v>
                </c:pt>
                <c:pt idx="6">
                  <c:v>-0.20840666666666666</c:v>
                </c:pt>
                <c:pt idx="7">
                  <c:v>-0.20840666666666666</c:v>
                </c:pt>
                <c:pt idx="8">
                  <c:v>-0.20840666666666666</c:v>
                </c:pt>
                <c:pt idx="9">
                  <c:v>-0.20840666666666666</c:v>
                </c:pt>
                <c:pt idx="10">
                  <c:v>-0.20840666666666666</c:v>
                </c:pt>
                <c:pt idx="11">
                  <c:v>-0.20840666666666666</c:v>
                </c:pt>
                <c:pt idx="12">
                  <c:v>-0.20840666666666666</c:v>
                </c:pt>
                <c:pt idx="13">
                  <c:v>-0.20840666666666666</c:v>
                </c:pt>
                <c:pt idx="14">
                  <c:v>-0.20840666666666666</c:v>
                </c:pt>
              </c:numCache>
            </c:numRef>
          </c:val>
          <c:smooth val="0"/>
        </c:ser>
        <c:marker val="1"/>
        <c:axId val="26460560"/>
        <c:axId val="36818449"/>
      </c:lineChart>
      <c:catAx>
        <c:axId val="26460560"/>
        <c:scaling>
          <c:orientation val="minMax"/>
        </c:scaling>
        <c:axPos val="b"/>
        <c:delete val="1"/>
        <c:majorTickMark val="out"/>
        <c:minorTickMark val="none"/>
        <c:tickLblPos val="nextTo"/>
        <c:crossAx val="36818449"/>
        <c:crosses val="autoZero"/>
        <c:auto val="1"/>
        <c:lblOffset val="100"/>
        <c:noMultiLvlLbl val="0"/>
      </c:catAx>
      <c:valAx>
        <c:axId val="36818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64605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2930586"/>
        <c:axId val="2950436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4212676"/>
        <c:axId val="41043173"/>
      </c:lineChart>
      <c:catAx>
        <c:axId val="62930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9504363"/>
        <c:crosses val="autoZero"/>
        <c:auto val="0"/>
        <c:lblOffset val="100"/>
        <c:tickLblSkip val="1"/>
        <c:noMultiLvlLbl val="0"/>
      </c:catAx>
      <c:valAx>
        <c:axId val="29504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930586"/>
        <c:crossesAt val="1"/>
        <c:crossBetween val="between"/>
        <c:dispUnits/>
      </c:valAx>
      <c:catAx>
        <c:axId val="64212676"/>
        <c:scaling>
          <c:orientation val="minMax"/>
        </c:scaling>
        <c:axPos val="b"/>
        <c:delete val="1"/>
        <c:majorTickMark val="in"/>
        <c:minorTickMark val="none"/>
        <c:tickLblPos val="nextTo"/>
        <c:crossAx val="41043173"/>
        <c:crosses val="autoZero"/>
        <c:auto val="0"/>
        <c:lblOffset val="100"/>
        <c:tickLblSkip val="1"/>
        <c:noMultiLvlLbl val="0"/>
      </c:catAx>
      <c:valAx>
        <c:axId val="4104317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21267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3844238"/>
        <c:axId val="36162687"/>
      </c:scatterChart>
      <c:valAx>
        <c:axId val="33844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162687"/>
        <c:crosses val="max"/>
        <c:crossBetween val="midCat"/>
        <c:dispUnits/>
      </c:valAx>
      <c:valAx>
        <c:axId val="36162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84423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38841.400243055556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15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9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-0.20840666666666666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-0.17156730039100299</v>
      </c>
      <c r="H8" s="5"/>
    </row>
    <row r="9" spans="5:8" ht="13.5">
      <c r="E9" s="63" t="s">
        <v>13</v>
      </c>
      <c r="F9" s="63"/>
      <c r="G9" s="35">
        <v>-0.284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0.11243269960899699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6</v>
      </c>
      <c r="L12" s="44">
        <v>0</v>
      </c>
      <c r="M12" s="44">
        <v>0</v>
      </c>
      <c r="N12" s="44">
        <v>6</v>
      </c>
      <c r="O12" s="45">
        <v>40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9</v>
      </c>
      <c r="L13" s="44"/>
      <c r="M13" s="44">
        <v>0</v>
      </c>
      <c r="N13" s="44">
        <v>9</v>
      </c>
      <c r="O13" s="45">
        <v>60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0</v>
      </c>
      <c r="O14" s="44">
        <v>60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15</v>
      </c>
      <c r="L15" s="44">
        <v>0</v>
      </c>
      <c r="M15" s="44">
        <v>0</v>
      </c>
      <c r="N15" s="44">
        <v>15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</v>
      </c>
      <c r="L18" s="42">
        <v>0.08849196125104442</v>
      </c>
      <c r="M18" s="42">
        <v>0.1640087873296352</v>
      </c>
      <c r="N18" s="51">
        <v>-0.17156730039100299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-0.15022954119774568</v>
      </c>
      <c r="L19" s="42">
        <v>-0.15022954119774568</v>
      </c>
      <c r="M19" s="42">
        <v>-0.15022954119774568</v>
      </c>
      <c r="N19" s="51">
        <v>-0.284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0.15022954119774568</v>
      </c>
      <c r="L20" s="42">
        <v>0.15323438393797773</v>
      </c>
      <c r="M20" s="42">
        <v>0.3881796522985681</v>
      </c>
      <c r="N20" s="51">
        <v>0.11243269960899699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-0.11024466845015676</v>
      </c>
      <c r="L22" s="42">
        <v>0.0021230860750532563</v>
      </c>
      <c r="M22" s="42">
        <v>-0.005378157494080919</v>
      </c>
      <c r="N22" s="51">
        <v>-0.20840666666666666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0.11178024802085804</v>
      </c>
      <c r="L23" s="42">
        <v>0.06584353411198947</v>
      </c>
      <c r="M23" s="42">
        <v>0.16679720247613353</v>
      </c>
      <c r="N23" s="51">
        <v>0.21130901917743777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0.019112549894904952</v>
      </c>
      <c r="L24" s="42">
        <v>0.06811909337335999</v>
      </c>
      <c r="M24" s="42">
        <v>0.17256173484075144</v>
      </c>
      <c r="N24" s="51">
        <v>0.03613412448615526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81.64840895723049</v>
      </c>
      <c r="D47" s="24">
        <v>31.38705132053934</v>
      </c>
      <c r="E47" s="24">
        <v>-40.94796372949683</v>
      </c>
      <c r="F47" s="60">
        <v>-0.1869</v>
      </c>
    </row>
    <row r="48" spans="2:7" ht="13.5">
      <c r="B48" s="27" t="s">
        <v>56</v>
      </c>
      <c r="C48" s="24">
        <v>82.91467426363265</v>
      </c>
      <c r="D48" s="24">
        <v>33.97002902744547</v>
      </c>
      <c r="E48" s="24">
        <v>-39.063323314447246</v>
      </c>
      <c r="F48" s="60">
        <v>-0.1999</v>
      </c>
      <c r="G48" s="60">
        <v>-0.012399999999999994</v>
      </c>
    </row>
    <row r="49" spans="2:7" ht="13.5">
      <c r="B49" s="27" t="s">
        <v>57</v>
      </c>
      <c r="C49" s="24">
        <v>86.16573321998449</v>
      </c>
      <c r="D49" s="24">
        <v>33.67342390164487</v>
      </c>
      <c r="E49" s="24">
        <v>-36.991653323594974</v>
      </c>
      <c r="F49" s="60">
        <v>-0.2078</v>
      </c>
      <c r="G49" s="60">
        <v>-0.020300000000000012</v>
      </c>
    </row>
    <row r="50" spans="2:7" ht="13.5">
      <c r="B50" s="27" t="s">
        <v>58</v>
      </c>
      <c r="C50" s="24">
        <v>87.96809483430788</v>
      </c>
      <c r="D50" s="24">
        <v>31.05329171440537</v>
      </c>
      <c r="E50" s="24">
        <v>-36.82822534671945</v>
      </c>
      <c r="F50" s="60">
        <v>-0.1998</v>
      </c>
      <c r="G50" s="60">
        <v>-0.012300000000000005</v>
      </c>
    </row>
    <row r="51" spans="2:7" ht="13.5">
      <c r="B51" s="27" t="s">
        <v>59</v>
      </c>
      <c r="C51" s="24">
        <v>87.51383242840089</v>
      </c>
      <c r="D51" s="24">
        <v>28.36365847939494</v>
      </c>
      <c r="E51" s="24">
        <v>-38.208032720090614</v>
      </c>
      <c r="F51" s="60">
        <v>-0.189</v>
      </c>
      <c r="G51" s="60">
        <v>-0.0015000000000000013</v>
      </c>
    </row>
    <row r="52" spans="2:6" ht="13.5">
      <c r="B52" s="27" t="s">
        <v>60</v>
      </c>
      <c r="C52" s="24">
        <v>85.97395770725528</v>
      </c>
      <c r="D52" s="24">
        <v>27.246831834626313</v>
      </c>
      <c r="E52" s="24">
        <v>-39.69210676541142</v>
      </c>
      <c r="F52" s="60">
        <v>-0.1801</v>
      </c>
    </row>
    <row r="53" spans="2:6" ht="13.5">
      <c r="B53" s="27" t="s">
        <v>61</v>
      </c>
      <c r="C53" s="24">
        <v>83.79317224802844</v>
      </c>
      <c r="D53" s="24">
        <v>27.80969880834471</v>
      </c>
      <c r="E53" s="24">
        <v>-40.94223164875207</v>
      </c>
      <c r="F53" s="60">
        <v>-0.1716</v>
      </c>
    </row>
    <row r="54" spans="2:6" ht="13.5">
      <c r="B54" s="27" t="s">
        <v>62</v>
      </c>
      <c r="C54" s="24">
        <v>82.43757031889139</v>
      </c>
      <c r="D54" s="24">
        <v>29.209546338973716</v>
      </c>
      <c r="E54" s="24">
        <v>-41.29131580041031</v>
      </c>
      <c r="F54" s="60">
        <v>-0.1769</v>
      </c>
    </row>
    <row r="55" spans="2:7" ht="13.5">
      <c r="B55" s="27" t="s">
        <v>63</v>
      </c>
      <c r="C55" s="24">
        <v>87.58028538500112</v>
      </c>
      <c r="D55" s="24">
        <v>-30.626604299602096</v>
      </c>
      <c r="E55" s="24">
        <v>37.23609969681032</v>
      </c>
      <c r="F55" s="60">
        <v>-0.2159</v>
      </c>
      <c r="G55" s="60">
        <v>-0.02840000000000001</v>
      </c>
    </row>
    <row r="56" spans="2:6" ht="13.5">
      <c r="B56" s="27" t="s">
        <v>64</v>
      </c>
      <c r="C56" s="24">
        <v>86.35690294206532</v>
      </c>
      <c r="D56" s="24">
        <v>-28.029594519104773</v>
      </c>
      <c r="E56" s="24">
        <v>39.132839905079784</v>
      </c>
      <c r="F56" s="60">
        <v>-0.1751</v>
      </c>
    </row>
    <row r="57" spans="2:6" ht="13.5">
      <c r="B57" s="27" t="s">
        <v>65</v>
      </c>
      <c r="C57" s="24">
        <v>82.7878588620192</v>
      </c>
      <c r="D57" s="24">
        <v>-28.743485330590065</v>
      </c>
      <c r="E57" s="24">
        <v>41.230431743771774</v>
      </c>
      <c r="F57" s="60">
        <v>-0.1849</v>
      </c>
    </row>
    <row r="58" spans="2:7" ht="13.5">
      <c r="B58" s="27" t="s">
        <v>66</v>
      </c>
      <c r="C58" s="24">
        <v>81.22997216876061</v>
      </c>
      <c r="D58" s="24">
        <v>-32.01370027464223</v>
      </c>
      <c r="E58" s="24">
        <v>40.91231518296289</v>
      </c>
      <c r="F58" s="60">
        <v>-0.2411</v>
      </c>
      <c r="G58" s="60">
        <v>-0.05360000000000001</v>
      </c>
    </row>
    <row r="59" spans="2:7" ht="13.5">
      <c r="B59" s="27" t="s">
        <v>67</v>
      </c>
      <c r="C59" s="24">
        <v>82.42377197235098</v>
      </c>
      <c r="D59" s="24">
        <v>-34.40149211967113</v>
      </c>
      <c r="E59" s="24">
        <v>39.115390008363946</v>
      </c>
      <c r="F59" s="60">
        <v>-0.284</v>
      </c>
      <c r="G59" s="60">
        <v>-0.09649999999999997</v>
      </c>
    </row>
    <row r="60" spans="2:7" ht="13.5">
      <c r="B60" s="27" t="s">
        <v>68</v>
      </c>
      <c r="C60" s="24">
        <v>85.27638800073102</v>
      </c>
      <c r="D60" s="24">
        <v>-34.474977333148864</v>
      </c>
      <c r="E60" s="24">
        <v>37.18104824722402</v>
      </c>
      <c r="F60" s="60">
        <v>-0.279</v>
      </c>
      <c r="G60" s="60">
        <v>-0.09150000000000003</v>
      </c>
    </row>
    <row r="61" spans="2:7" ht="13.5">
      <c r="B61" s="27" t="s">
        <v>69</v>
      </c>
      <c r="C61" s="24">
        <v>87.3914525118189</v>
      </c>
      <c r="D61" s="24">
        <v>-31.743942054245128</v>
      </c>
      <c r="E61" s="24">
        <v>36.898530382304266</v>
      </c>
      <c r="F61" s="60">
        <v>-0.2341</v>
      </c>
      <c r="G61" s="60">
        <v>-0.0466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1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38841.400243055556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15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-0.20840666666666666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-0.17156730039100299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-0.284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0.11243269960899699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0.03613412448615526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81.74727801068374</v>
      </c>
      <c r="D47" s="24">
        <v>31.445289655375053</v>
      </c>
      <c r="E47" s="24">
        <v>-41.09549503112241</v>
      </c>
      <c r="F47" s="60">
        <v>-0.1869</v>
      </c>
    </row>
    <row r="48" spans="2:7" ht="13.5">
      <c r="B48" s="27" t="s">
        <v>56</v>
      </c>
      <c r="C48" s="24">
        <v>83.02039445456633</v>
      </c>
      <c r="D48" s="24">
        <v>34.03230296334624</v>
      </c>
      <c r="E48" s="24">
        <v>-39.22107845370762</v>
      </c>
      <c r="F48" s="60">
        <v>-0.1999</v>
      </c>
      <c r="G48" s="39">
        <v>-0.012399999999999994</v>
      </c>
    </row>
    <row r="49" spans="2:7" ht="13.5">
      <c r="B49" s="27" t="s">
        <v>57</v>
      </c>
      <c r="C49" s="24">
        <v>86.27564565926882</v>
      </c>
      <c r="D49" s="24">
        <v>33.7381663243318</v>
      </c>
      <c r="E49" s="24">
        <v>-37.15566211092461</v>
      </c>
      <c r="F49" s="60">
        <v>-0.2078</v>
      </c>
      <c r="G49" s="39">
        <v>-0.020300000000000012</v>
      </c>
    </row>
    <row r="50" spans="2:7" ht="13.5">
      <c r="B50" s="27" t="s">
        <v>58</v>
      </c>
      <c r="C50" s="24">
        <v>88.07377542386254</v>
      </c>
      <c r="D50" s="24">
        <v>31.115542339303946</v>
      </c>
      <c r="E50" s="24">
        <v>-36.98592075677368</v>
      </c>
      <c r="F50" s="60">
        <v>-0.1998</v>
      </c>
      <c r="G50" s="39">
        <v>-0.012300000000000005</v>
      </c>
    </row>
    <row r="51" spans="2:7" ht="13.5">
      <c r="B51" s="27" t="s">
        <v>59</v>
      </c>
      <c r="C51" s="24">
        <v>87.61381683534017</v>
      </c>
      <c r="D51" s="24">
        <v>28.422553796085403</v>
      </c>
      <c r="E51" s="24">
        <v>-38.357228353550546</v>
      </c>
      <c r="F51" s="60">
        <v>-0.189</v>
      </c>
      <c r="G51" s="39">
        <v>-0.0015000000000000013</v>
      </c>
    </row>
    <row r="52" spans="2:6" ht="13.5">
      <c r="B52" s="27" t="s">
        <v>60</v>
      </c>
      <c r="C52" s="24">
        <v>86.06924572587045</v>
      </c>
      <c r="D52" s="24">
        <v>27.30296076710117</v>
      </c>
      <c r="E52" s="24">
        <v>-39.83429449545452</v>
      </c>
      <c r="F52" s="60">
        <v>-0.1801</v>
      </c>
    </row>
    <row r="53" spans="2:6" ht="13.5">
      <c r="B53" s="27" t="s">
        <v>61</v>
      </c>
      <c r="C53" s="24">
        <v>83.88392954494624</v>
      </c>
      <c r="D53" s="24">
        <v>27.863158911329627</v>
      </c>
      <c r="E53" s="24">
        <v>-41.0776586364926</v>
      </c>
      <c r="F53" s="60">
        <v>-0.1716</v>
      </c>
    </row>
    <row r="54" spans="2:6" ht="13.5">
      <c r="B54" s="27" t="s">
        <v>62</v>
      </c>
      <c r="C54" s="24">
        <v>82.53116203987449</v>
      </c>
      <c r="D54" s="24">
        <v>29.264676077003976</v>
      </c>
      <c r="E54" s="24">
        <v>-41.430972334766075</v>
      </c>
      <c r="F54" s="60">
        <v>-0.1769</v>
      </c>
    </row>
    <row r="55" spans="2:7" ht="13.5">
      <c r="B55" s="27" t="s">
        <v>63</v>
      </c>
      <c r="C55" s="24">
        <v>87.69450692029429</v>
      </c>
      <c r="D55" s="24">
        <v>-30.693885925546226</v>
      </c>
      <c r="E55" s="24">
        <v>37.40653981087611</v>
      </c>
      <c r="F55" s="60">
        <v>-0.2159</v>
      </c>
      <c r="G55" s="39">
        <v>-0.02840000000000001</v>
      </c>
    </row>
    <row r="56" spans="2:6" ht="13.5">
      <c r="B56" s="27" t="s">
        <v>64</v>
      </c>
      <c r="C56" s="24">
        <v>86.44953374719178</v>
      </c>
      <c r="D56" s="24">
        <v>-28.08415823354888</v>
      </c>
      <c r="E56" s="24">
        <v>39.271062550195246</v>
      </c>
      <c r="F56" s="60">
        <v>-0.1751</v>
      </c>
    </row>
    <row r="57" spans="2:6" ht="13.5">
      <c r="B57" s="27" t="s">
        <v>65</v>
      </c>
      <c r="C57" s="24">
        <v>82.88567402237709</v>
      </c>
      <c r="D57" s="24">
        <v>-28.801102863092424</v>
      </c>
      <c r="E57" s="24">
        <v>41.37639044682341</v>
      </c>
      <c r="F57" s="60">
        <v>-0.1849</v>
      </c>
    </row>
    <row r="58" spans="2:7" ht="13.5">
      <c r="B58" s="27" t="s">
        <v>66</v>
      </c>
      <c r="C58" s="24">
        <v>81.35752564490001</v>
      </c>
      <c r="D58" s="24">
        <v>-32.08883501355284</v>
      </c>
      <c r="E58" s="24">
        <v>41.10264907121345</v>
      </c>
      <c r="F58" s="60">
        <v>-0.2411</v>
      </c>
      <c r="G58" s="39">
        <v>-0.05360000000000001</v>
      </c>
    </row>
    <row r="59" spans="2:7" ht="13.5">
      <c r="B59" s="27" t="s">
        <v>67</v>
      </c>
      <c r="C59" s="24">
        <v>82.57400151354872</v>
      </c>
      <c r="D59" s="24">
        <v>-34.48998408092218</v>
      </c>
      <c r="E59" s="24">
        <v>39.33956087333288</v>
      </c>
      <c r="F59" s="60">
        <v>-0.284</v>
      </c>
      <c r="G59" s="39">
        <v>-0.09649999999999997</v>
      </c>
    </row>
    <row r="60" spans="2:7" ht="13.5">
      <c r="B60" s="27" t="s">
        <v>68</v>
      </c>
      <c r="C60" s="24">
        <v>85.42395952656845</v>
      </c>
      <c r="D60" s="24">
        <v>-34.56190360509285</v>
      </c>
      <c r="E60" s="24">
        <v>37.40125285057749</v>
      </c>
      <c r="F60" s="60">
        <v>-0.279</v>
      </c>
      <c r="G60" s="39">
        <v>-0.09150000000000003</v>
      </c>
    </row>
    <row r="61" spans="2:7" ht="13.5">
      <c r="B61" s="27" t="s">
        <v>69</v>
      </c>
      <c r="C61" s="24">
        <v>87.51529677793788</v>
      </c>
      <c r="D61" s="24">
        <v>-31.816891908877185</v>
      </c>
      <c r="E61" s="24">
        <v>37.08332944977879</v>
      </c>
      <c r="F61" s="60">
        <v>-0.2341</v>
      </c>
      <c r="G61" s="39">
        <v>-0.0466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1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38841.400243055556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15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-0.20840666666666666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-0.17156730039100299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-0.284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0.11243269960899699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0.03613412448615526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-0.09886905345325658</v>
      </c>
      <c r="D47" s="24">
        <v>-0.058238334835714056</v>
      </c>
      <c r="E47" s="24">
        <v>0.14753130162558392</v>
      </c>
      <c r="F47" s="60">
        <v>-0.1869</v>
      </c>
    </row>
    <row r="48" spans="2:7" ht="13.5">
      <c r="B48" s="27" t="s">
        <v>56</v>
      </c>
      <c r="C48" s="24">
        <v>-0.10572019093368112</v>
      </c>
      <c r="D48" s="24">
        <v>-0.06227393590076957</v>
      </c>
      <c r="E48" s="24">
        <v>0.15775513926037377</v>
      </c>
      <c r="F48" s="60">
        <v>-0.1999</v>
      </c>
      <c r="G48" s="39">
        <v>-0.012399999999999994</v>
      </c>
    </row>
    <row r="49" spans="2:7" ht="13.5">
      <c r="B49" s="27" t="s">
        <v>57</v>
      </c>
      <c r="C49" s="24">
        <v>-0.10991243928432937</v>
      </c>
      <c r="D49" s="24">
        <v>-0.06474242268693331</v>
      </c>
      <c r="E49" s="24">
        <v>0.1640087873296352</v>
      </c>
      <c r="F49" s="60">
        <v>-0.2078</v>
      </c>
      <c r="G49" s="39">
        <v>-0.020300000000000012</v>
      </c>
    </row>
    <row r="50" spans="2:7" ht="13.5">
      <c r="B50" s="27" t="s">
        <v>58</v>
      </c>
      <c r="C50" s="24">
        <v>-0.10568058955466597</v>
      </c>
      <c r="D50" s="24">
        <v>-0.06225062489857791</v>
      </c>
      <c r="E50" s="24">
        <v>0.15769541005423093</v>
      </c>
      <c r="F50" s="60">
        <v>-0.1998</v>
      </c>
      <c r="G50" s="39">
        <v>-0.012300000000000005</v>
      </c>
    </row>
    <row r="51" spans="2:7" ht="13.5">
      <c r="B51" s="27" t="s">
        <v>59</v>
      </c>
      <c r="C51" s="24">
        <v>-0.09998440693928501</v>
      </c>
      <c r="D51" s="24">
        <v>-0.05889531669046377</v>
      </c>
      <c r="E51" s="24">
        <v>0.14919563345993225</v>
      </c>
      <c r="F51" s="60">
        <v>-0.189</v>
      </c>
      <c r="G51" s="39">
        <v>-0.0015000000000000013</v>
      </c>
    </row>
    <row r="52" spans="2:6" ht="13.5">
      <c r="B52" s="27" t="s">
        <v>60</v>
      </c>
      <c r="C52" s="24">
        <v>-0.09528801861516456</v>
      </c>
      <c r="D52" s="24">
        <v>-0.05612893247485573</v>
      </c>
      <c r="E52" s="24">
        <v>0.14218773004310492</v>
      </c>
      <c r="F52" s="60">
        <v>-0.1801</v>
      </c>
    </row>
    <row r="53" spans="2:6" ht="13.5">
      <c r="B53" s="27" t="s">
        <v>61</v>
      </c>
      <c r="C53" s="24">
        <v>-0.09075729691780055</v>
      </c>
      <c r="D53" s="24">
        <v>-0.05346010298491777</v>
      </c>
      <c r="E53" s="24">
        <v>0.13542698774053008</v>
      </c>
      <c r="F53" s="60">
        <v>-0.1716</v>
      </c>
    </row>
    <row r="54" spans="2:6" ht="13.5">
      <c r="B54" s="27" t="s">
        <v>62</v>
      </c>
      <c r="C54" s="24">
        <v>-0.09359172098309898</v>
      </c>
      <c r="D54" s="24">
        <v>-0.05512973803026</v>
      </c>
      <c r="E54" s="24">
        <v>0.13965653435576542</v>
      </c>
      <c r="F54" s="60">
        <v>-0.1769</v>
      </c>
    </row>
    <row r="55" spans="2:7" ht="13.5">
      <c r="B55" s="27" t="s">
        <v>63</v>
      </c>
      <c r="C55" s="24">
        <v>-0.11422153529316859</v>
      </c>
      <c r="D55" s="24">
        <v>0.06728162594412979</v>
      </c>
      <c r="E55" s="24">
        <v>-0.17044011406579074</v>
      </c>
      <c r="F55" s="60">
        <v>-0.2159</v>
      </c>
      <c r="G55" s="39">
        <v>-0.02840000000000001</v>
      </c>
    </row>
    <row r="56" spans="2:6" ht="13.5">
      <c r="B56" s="27" t="s">
        <v>64</v>
      </c>
      <c r="C56" s="24">
        <v>-0.09263080512646127</v>
      </c>
      <c r="D56" s="24">
        <v>0.05456371444410735</v>
      </c>
      <c r="E56" s="24">
        <v>-0.13822264511546223</v>
      </c>
      <c r="F56" s="60">
        <v>-0.1751</v>
      </c>
    </row>
    <row r="57" spans="2:6" ht="13.5">
      <c r="B57" s="27" t="s">
        <v>65</v>
      </c>
      <c r="C57" s="24">
        <v>-0.09781516035788229</v>
      </c>
      <c r="D57" s="24">
        <v>0.057617532502359126</v>
      </c>
      <c r="E57" s="24">
        <v>-0.14595870305163317</v>
      </c>
      <c r="F57" s="60">
        <v>-0.1849</v>
      </c>
    </row>
    <row r="58" spans="2:7" ht="13.5">
      <c r="B58" s="27" t="s">
        <v>66</v>
      </c>
      <c r="C58" s="24">
        <v>-0.12755347613939705</v>
      </c>
      <c r="D58" s="24">
        <v>0.07513473891060585</v>
      </c>
      <c r="E58" s="24">
        <v>-0.19033388825055653</v>
      </c>
      <c r="F58" s="60">
        <v>-0.2411</v>
      </c>
      <c r="G58" s="39">
        <v>-0.05360000000000001</v>
      </c>
    </row>
    <row r="59" spans="2:7" ht="13.5">
      <c r="B59" s="27" t="s">
        <v>67</v>
      </c>
      <c r="C59" s="24">
        <v>-0.15022954119774568</v>
      </c>
      <c r="D59" s="24">
        <v>0.08849196125104442</v>
      </c>
      <c r="E59" s="24">
        <v>-0.2241708649689329</v>
      </c>
      <c r="F59" s="60">
        <v>-0.284</v>
      </c>
      <c r="G59" s="39">
        <v>-0.09649999999999997</v>
      </c>
    </row>
    <row r="60" spans="2:7" ht="13.5">
      <c r="B60" s="27" t="s">
        <v>68</v>
      </c>
      <c r="C60" s="24">
        <v>-0.14757152583743505</v>
      </c>
      <c r="D60" s="24">
        <v>0.08692627194398739</v>
      </c>
      <c r="E60" s="24">
        <v>-0.2202046033534728</v>
      </c>
      <c r="F60" s="60">
        <v>-0.279</v>
      </c>
      <c r="G60" s="39">
        <v>-0.09150000000000003</v>
      </c>
    </row>
    <row r="61" spans="2:7" ht="13.5">
      <c r="B61" s="27" t="s">
        <v>69</v>
      </c>
      <c r="C61" s="24">
        <v>-0.12384426611897936</v>
      </c>
      <c r="D61" s="24">
        <v>0.07294985463205705</v>
      </c>
      <c r="E61" s="24">
        <v>-0.1847990674745219</v>
      </c>
      <c r="F61" s="60">
        <v>-0.2341</v>
      </c>
      <c r="G61" s="39">
        <v>-0.0466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38841.400243055556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15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6</v>
      </c>
      <c r="D36" s="44">
        <v>0</v>
      </c>
      <c r="E36" s="44">
        <v>0</v>
      </c>
      <c r="F36" s="44">
        <v>6</v>
      </c>
      <c r="G36" s="45">
        <v>40</v>
      </c>
      <c r="H36" s="56"/>
    </row>
    <row r="37" spans="2:8" ht="13.5">
      <c r="B37" s="49" t="s">
        <v>39</v>
      </c>
      <c r="C37" s="44">
        <v>9</v>
      </c>
      <c r="D37" s="44"/>
      <c r="E37" s="44">
        <v>0</v>
      </c>
      <c r="F37" s="44">
        <v>9</v>
      </c>
      <c r="G37" s="45">
        <v>60</v>
      </c>
      <c r="H37" s="56"/>
    </row>
    <row r="38" spans="2:8" ht="13.5">
      <c r="B38" s="49" t="s">
        <v>33</v>
      </c>
      <c r="C38" s="44"/>
      <c r="D38" s="44"/>
      <c r="E38" s="44"/>
      <c r="F38" s="44">
        <v>0</v>
      </c>
      <c r="G38" s="44">
        <v>60</v>
      </c>
      <c r="H38" s="57"/>
    </row>
    <row r="39" spans="2:8" ht="13.5">
      <c r="B39" s="49" t="s">
        <v>34</v>
      </c>
      <c r="C39" s="44">
        <v>15</v>
      </c>
      <c r="D39" s="44">
        <v>0</v>
      </c>
      <c r="E39" s="44">
        <v>0</v>
      </c>
      <c r="F39" s="44">
        <v>15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</v>
      </c>
      <c r="D42" s="42">
        <v>0.08849196125104442</v>
      </c>
      <c r="E42" s="42">
        <v>0.1640087873296352</v>
      </c>
      <c r="F42" s="51">
        <v>-0.17156730039100299</v>
      </c>
    </row>
    <row r="43" spans="2:6" ht="13.5">
      <c r="B43" s="49" t="s">
        <v>13</v>
      </c>
      <c r="C43" s="42">
        <v>-0.15022954119774568</v>
      </c>
      <c r="D43" s="42">
        <v>-0.15022954119774568</v>
      </c>
      <c r="E43" s="42">
        <v>-0.15022954119774568</v>
      </c>
      <c r="F43" s="51">
        <v>-0.284</v>
      </c>
    </row>
    <row r="44" spans="2:6" ht="13.5">
      <c r="B44" s="49" t="s">
        <v>14</v>
      </c>
      <c r="C44" s="42">
        <v>0.15022954119774568</v>
      </c>
      <c r="D44" s="42">
        <v>0.15323438393797773</v>
      </c>
      <c r="E44" s="42">
        <v>0.3881796522985681</v>
      </c>
      <c r="F44" s="51">
        <v>0.11243269960899699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-0.11024466845015676</v>
      </c>
      <c r="D46" s="42">
        <v>0.0021230860750532563</v>
      </c>
      <c r="E46" s="42">
        <v>-0.005378157494080919</v>
      </c>
      <c r="F46" s="51">
        <v>-0.20840666666666666</v>
      </c>
    </row>
    <row r="47" spans="2:6" ht="13.5">
      <c r="B47" s="49" t="s">
        <v>26</v>
      </c>
      <c r="C47" s="42">
        <v>0.11178024802085804</v>
      </c>
      <c r="D47" s="42">
        <v>0.06584353411198947</v>
      </c>
      <c r="E47" s="42">
        <v>0.16679720247613353</v>
      </c>
      <c r="F47" s="51">
        <v>0.21130901917743777</v>
      </c>
    </row>
    <row r="48" spans="2:6" ht="13.5">
      <c r="B48" s="49" t="s">
        <v>27</v>
      </c>
      <c r="C48" s="42">
        <v>0.019112549894904952</v>
      </c>
      <c r="D48" s="42">
        <v>0.06811909337335999</v>
      </c>
      <c r="E48" s="42">
        <v>0.17256173484075144</v>
      </c>
      <c r="F48" s="51">
        <v>0.03613412448615526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1</v>
      </c>
      <c r="F1" t="s">
        <v>21</v>
      </c>
      <c r="G1">
        <v>15</v>
      </c>
    </row>
    <row r="2" spans="2:3" ht="12.75">
      <c r="B2">
        <v>-0.1875</v>
      </c>
      <c r="C2">
        <f>MAX(GaussDistr_1)-1</f>
        <v>1</v>
      </c>
    </row>
    <row r="3" spans="1:16" ht="12.75">
      <c r="A3" t="str">
        <f>"-3s"</f>
        <v>-3s</v>
      </c>
      <c r="B3">
        <v>-0.31680904012513245</v>
      </c>
      <c r="C3">
        <f aca="true" t="shared" si="0" ref="C3:C33">NORMDIST(B3,AveDev3D_0,StandardDev3D_0,FALSE)*NumPoints_7*I3</f>
        <v>0.013295545235813973</v>
      </c>
      <c r="D3">
        <v>0</v>
      </c>
      <c r="F3" t="s">
        <v>17</v>
      </c>
      <c r="G3">
        <v>15</v>
      </c>
      <c r="I3">
        <f>B5-B4</f>
        <v>0.007226824897231032</v>
      </c>
      <c r="N3">
        <v>0.1875</v>
      </c>
      <c r="O3">
        <v>-0.1875</v>
      </c>
      <c r="P3">
        <v>-0.20840666666666666</v>
      </c>
    </row>
    <row r="4" spans="1:16" ht="12.75">
      <c r="B4">
        <v>-0.30958221522790136</v>
      </c>
      <c r="C4">
        <f t="shared" si="0"/>
        <v>0.023746354748939876</v>
      </c>
      <c r="D4">
        <v>0</v>
      </c>
      <c r="F4" t="s">
        <v>18</v>
      </c>
      <c r="G4">
        <v>5</v>
      </c>
      <c r="I4">
        <f>I3</f>
        <v>0.007226824897231032</v>
      </c>
      <c r="N4">
        <v>0.1875</v>
      </c>
      <c r="O4">
        <v>-0.1875</v>
      </c>
      <c r="P4">
        <v>-0.20840666666666666</v>
      </c>
    </row>
    <row r="5" spans="1:16" ht="12.75">
      <c r="B5">
        <v>-0.3023553903306703</v>
      </c>
      <c r="C5">
        <f t="shared" si="0"/>
        <v>0.04074890770105674</v>
      </c>
      <c r="D5">
        <v>0</v>
      </c>
      <c r="I5">
        <f>I4</f>
        <v>0.007226824897231032</v>
      </c>
      <c r="N5">
        <v>0.1875</v>
      </c>
      <c r="O5">
        <v>-0.1875</v>
      </c>
      <c r="P5">
        <v>-0.20840666666666666</v>
      </c>
    </row>
    <row r="6" spans="1:16" ht="12.75">
      <c r="B6">
        <v>-0.2951285654334393</v>
      </c>
      <c r="C6">
        <f t="shared" si="0"/>
        <v>0.06718359088452842</v>
      </c>
      <c r="D6">
        <v>0</v>
      </c>
      <c r="I6">
        <f aca="true" t="shared" si="1" ref="I6:I33">I5</f>
        <v>0.007226824897231032</v>
      </c>
      <c r="N6">
        <v>0.1875</v>
      </c>
      <c r="O6">
        <v>-0.1875</v>
      </c>
      <c r="P6">
        <v>-0.20840666666666666</v>
      </c>
    </row>
    <row r="7" spans="1:16" ht="12.75">
      <c r="B7">
        <v>-0.2879017405362082</v>
      </c>
      <c r="C7">
        <f t="shared" si="0"/>
        <v>0.10642377853869416</v>
      </c>
      <c r="D7">
        <v>1</v>
      </c>
      <c r="I7">
        <f t="shared" si="1"/>
        <v>0.007226824897231032</v>
      </c>
      <c r="N7">
        <v>0.1875</v>
      </c>
      <c r="O7">
        <v>-0.1875</v>
      </c>
      <c r="P7">
        <v>-0.20840666666666666</v>
      </c>
    </row>
    <row r="8" spans="1:16" ht="12.75">
      <c r="A8" t="str">
        <f>"-2s"</f>
        <v>-2s</v>
      </c>
      <c r="B8">
        <v>-0.2806749156389772</v>
      </c>
      <c r="C8">
        <f t="shared" si="0"/>
        <v>0.1619728995395637</v>
      </c>
      <c r="D8">
        <v>1</v>
      </c>
      <c r="I8">
        <f t="shared" si="1"/>
        <v>0.007226824897231032</v>
      </c>
      <c r="N8">
        <v>0.1875</v>
      </c>
      <c r="O8">
        <v>-0.1875</v>
      </c>
      <c r="P8">
        <v>-0.20840666666666666</v>
      </c>
    </row>
    <row r="9" spans="1:16" ht="12.75">
      <c r="B9">
        <v>-0.27344809074174614</v>
      </c>
      <c r="C9">
        <f t="shared" si="0"/>
        <v>0.23685047490268157</v>
      </c>
      <c r="D9">
        <v>0</v>
      </c>
      <c r="I9">
        <f t="shared" si="1"/>
        <v>0.007226824897231032</v>
      </c>
      <c r="N9">
        <v>0.1875</v>
      </c>
      <c r="O9">
        <v>-0.1875</v>
      </c>
      <c r="P9">
        <v>-0.20840666666666666</v>
      </c>
    </row>
    <row r="10" spans="1:16" ht="12.75">
      <c r="B10">
        <v>-0.26622126584451505</v>
      </c>
      <c r="C10">
        <f t="shared" si="0"/>
        <v>0.332762504038366</v>
      </c>
      <c r="D10">
        <v>0</v>
      </c>
      <c r="I10">
        <f t="shared" si="1"/>
        <v>0.007226824897231032</v>
      </c>
      <c r="N10">
        <v>0.1875</v>
      </c>
      <c r="O10">
        <v>-0.1875</v>
      </c>
      <c r="P10">
        <v>-0.20840666666666666</v>
      </c>
    </row>
    <row r="11" spans="1:16" ht="12.75">
      <c r="B11">
        <v>-0.258994440947284</v>
      </c>
      <c r="C11">
        <f t="shared" si="0"/>
        <v>0.44918239690723333</v>
      </c>
      <c r="D11">
        <v>0</v>
      </c>
      <c r="I11">
        <f t="shared" si="1"/>
        <v>0.007226824897231032</v>
      </c>
      <c r="N11">
        <v>0.1875</v>
      </c>
      <c r="O11">
        <v>-0.1875</v>
      </c>
      <c r="P11">
        <v>-0.20840666666666666</v>
      </c>
    </row>
    <row r="12" spans="1:16" ht="12.75">
      <c r="B12">
        <v>-0.251767616050053</v>
      </c>
      <c r="C12">
        <f t="shared" si="0"/>
        <v>0.5825581649496367</v>
      </c>
      <c r="D12">
        <v>0</v>
      </c>
      <c r="I12">
        <f t="shared" si="1"/>
        <v>0.007226824897231032</v>
      </c>
      <c r="N12">
        <v>0.1875</v>
      </c>
      <c r="O12">
        <v>-0.1875</v>
      </c>
      <c r="P12">
        <v>-0.20840666666666666</v>
      </c>
    </row>
    <row r="13" spans="1:16" ht="12.75">
      <c r="B13">
        <v>-0.2445407911528219</v>
      </c>
      <c r="C13">
        <f t="shared" si="0"/>
        <v>0.7259121735574283</v>
      </c>
      <c r="D13">
        <v>1</v>
      </c>
      <c r="I13">
        <f t="shared" si="1"/>
        <v>0.007226824897231032</v>
      </c>
      <c r="N13">
        <v>0.1875</v>
      </c>
      <c r="O13">
        <v>-0.1875</v>
      </c>
      <c r="P13">
        <v>-0.20840666666666666</v>
      </c>
    </row>
    <row r="14" spans="1:16" ht="12.75">
      <c r="B14">
        <v>-0.23731396625559087</v>
      </c>
      <c r="C14">
        <f t="shared" si="0"/>
        <v>0.8690746582844459</v>
      </c>
      <c r="D14">
        <v>1</v>
      </c>
      <c r="I14">
        <f t="shared" si="1"/>
        <v>0.007226824897231032</v>
      </c>
      <c r="N14">
        <v>0.1875</v>
      </c>
      <c r="O14">
        <v>-0.1875</v>
      </c>
      <c r="P14">
        <v>-0.20840666666666666</v>
      </c>
    </row>
    <row r="15" spans="1:16" ht="12.75">
      <c r="B15">
        <v>-0.2300871413583598</v>
      </c>
      <c r="C15">
        <f t="shared" si="0"/>
        <v>0.9996738086753962</v>
      </c>
      <c r="D15">
        <v>0</v>
      </c>
      <c r="I15">
        <f t="shared" si="1"/>
        <v>0.007226824897231032</v>
      </c>
      <c r="N15">
        <v>0.1875</v>
      </c>
      <c r="O15">
        <v>-0.1875</v>
      </c>
      <c r="P15">
        <v>-0.20840666666666666</v>
      </c>
    </row>
    <row r="16" spans="1:16" ht="12.75">
      <c r="B16">
        <v>-0.22286031646112875</v>
      </c>
      <c r="C16">
        <f t="shared" si="0"/>
        <v>1.104810420909967</v>
      </c>
      <c r="D16">
        <v>1</v>
      </c>
      <c r="I16">
        <f t="shared" si="1"/>
        <v>0.007226824897231032</v>
      </c>
      <c r="N16">
        <v>0.1875</v>
      </c>
      <c r="O16">
        <v>-0.1875</v>
      </c>
      <c r="P16">
        <v>-0.20840666666666666</v>
      </c>
    </row>
    <row r="17" spans="1:16" ht="12.75">
      <c r="B17">
        <v>-0.21563349156389772</v>
      </c>
      <c r="C17">
        <f t="shared" si="0"/>
        <v>1.1731280819263645</v>
      </c>
      <c r="D17">
        <v>0</v>
      </c>
      <c r="I17">
        <f t="shared" si="1"/>
        <v>0.007226824897231032</v>
      </c>
      <c r="N17">
        <v>0.1875</v>
      </c>
      <c r="O17">
        <v>-0.1875</v>
      </c>
      <c r="P17">
        <v>-0.20840666666666666</v>
      </c>
    </row>
    <row r="18" spans="1:9" ht="12.75">
      <c r="A18" t="str">
        <f>"0"</f>
        <v>0</v>
      </c>
      <c r="B18">
        <v>-0.20840666666666666</v>
      </c>
      <c r="C18">
        <f t="shared" si="0"/>
        <v>1.1968268412042948</v>
      </c>
      <c r="D18">
        <v>1</v>
      </c>
      <c r="I18">
        <f t="shared" si="1"/>
        <v>0.007226824897231032</v>
      </c>
    </row>
    <row r="19" spans="1:9" ht="12.75">
      <c r="B19">
        <v>-0.2011798417694356</v>
      </c>
      <c r="C19">
        <f t="shared" si="0"/>
        <v>1.1731280819263645</v>
      </c>
      <c r="D19">
        <v>2</v>
      </c>
      <c r="I19">
        <f t="shared" si="1"/>
        <v>0.007226824897231032</v>
      </c>
    </row>
    <row r="20" spans="1:9" ht="12.75">
      <c r="B20">
        <v>-0.19395301687220456</v>
      </c>
      <c r="C20">
        <f t="shared" si="0"/>
        <v>1.104810420909967</v>
      </c>
      <c r="D20">
        <v>2</v>
      </c>
      <c r="I20">
        <f t="shared" si="1"/>
        <v>0.007226824897231032</v>
      </c>
    </row>
    <row r="21" spans="1:9" ht="12.75">
      <c r="B21">
        <v>-0.1867261919749735</v>
      </c>
      <c r="C21">
        <f t="shared" si="0"/>
        <v>0.9996738086753962</v>
      </c>
      <c r="D21">
        <v>2</v>
      </c>
      <c r="I21">
        <f t="shared" si="1"/>
        <v>0.007226824897231032</v>
      </c>
    </row>
    <row r="22" spans="1:9" ht="12.75">
      <c r="B22">
        <v>-0.17949936707774244</v>
      </c>
      <c r="C22">
        <f t="shared" si="0"/>
        <v>0.8690746582844459</v>
      </c>
      <c r="D22">
        <v>2</v>
      </c>
      <c r="I22">
        <f t="shared" si="1"/>
        <v>0.007226824897231032</v>
      </c>
    </row>
    <row r="23" spans="1:9" ht="12.75">
      <c r="B23">
        <v>-0.1722725421805114</v>
      </c>
      <c r="C23">
        <f t="shared" si="0"/>
        <v>0.7259121735574283</v>
      </c>
      <c r="D23">
        <v>1</v>
      </c>
      <c r="I23">
        <f t="shared" si="1"/>
        <v>0.007226824897231032</v>
      </c>
    </row>
    <row r="24" spans="1:9" ht="12.75">
      <c r="B24">
        <v>-0.16504571728328035</v>
      </c>
      <c r="C24">
        <f t="shared" si="0"/>
        <v>0.5825581649496374</v>
      </c>
      <c r="D24">
        <v>0</v>
      </c>
      <c r="I24">
        <f t="shared" si="1"/>
        <v>0.007226824897231032</v>
      </c>
    </row>
    <row r="25" spans="1:9" ht="12.75">
      <c r="B25">
        <v>-0.1578188923860493</v>
      </c>
      <c r="C25">
        <f t="shared" si="0"/>
        <v>0.44918239690723333</v>
      </c>
      <c r="D25">
        <v>0</v>
      </c>
      <c r="I25">
        <f t="shared" si="1"/>
        <v>0.007226824897231032</v>
      </c>
    </row>
    <row r="26" spans="1:9" ht="12.75">
      <c r="B26">
        <v>-0.15059206748881826</v>
      </c>
      <c r="C26">
        <f t="shared" si="0"/>
        <v>0.332762504038366</v>
      </c>
      <c r="D26">
        <v>0</v>
      </c>
      <c r="I26">
        <f t="shared" si="1"/>
        <v>0.007226824897231032</v>
      </c>
    </row>
    <row r="27" spans="1:9" ht="12.75">
      <c r="B27">
        <v>-0.14336524259158717</v>
      </c>
      <c r="C27">
        <f t="shared" si="0"/>
        <v>0.23685047490268157</v>
      </c>
      <c r="D27">
        <v>0</v>
      </c>
      <c r="I27">
        <f t="shared" si="1"/>
        <v>0.007226824897231032</v>
      </c>
    </row>
    <row r="28" spans="1:9" ht="12.75">
      <c r="A28" t="str">
        <f>"2s"</f>
        <v>2s</v>
      </c>
      <c r="B28">
        <v>-0.13613841769435614</v>
      </c>
      <c r="C28">
        <f t="shared" si="0"/>
        <v>0.1619728995395637</v>
      </c>
      <c r="D28">
        <v>0</v>
      </c>
      <c r="I28">
        <f t="shared" si="1"/>
        <v>0.007226824897231032</v>
      </c>
    </row>
    <row r="29" spans="1:9" ht="12.75">
      <c r="B29">
        <v>-0.1289115927971251</v>
      </c>
      <c r="C29">
        <f t="shared" si="0"/>
        <v>0.10642377853869416</v>
      </c>
      <c r="D29">
        <v>0</v>
      </c>
      <c r="I29">
        <f t="shared" si="1"/>
        <v>0.007226824897231032</v>
      </c>
    </row>
    <row r="30" spans="1:9" ht="12.75">
      <c r="B30">
        <v>-0.12168476789989403</v>
      </c>
      <c r="C30">
        <f t="shared" si="0"/>
        <v>0.0671835908845285</v>
      </c>
      <c r="D30">
        <v>0</v>
      </c>
      <c r="I30">
        <f t="shared" si="1"/>
        <v>0.007226824897231032</v>
      </c>
    </row>
    <row r="31" spans="1:9" ht="12.75">
      <c r="B31">
        <v>-0.11445794300266299</v>
      </c>
      <c r="C31">
        <f t="shared" si="0"/>
        <v>0.04074890770105674</v>
      </c>
      <c r="D31">
        <v>0</v>
      </c>
      <c r="I31">
        <f t="shared" si="1"/>
        <v>0.007226824897231032</v>
      </c>
    </row>
    <row r="32" spans="1:9" ht="12.75">
      <c r="B32">
        <v>-0.10723111810543194</v>
      </c>
      <c r="C32">
        <f t="shared" si="0"/>
        <v>0.023746354748939852</v>
      </c>
      <c r="D32">
        <v>0</v>
      </c>
      <c r="I32">
        <f t="shared" si="1"/>
        <v>0.007226824897231032</v>
      </c>
    </row>
    <row r="33" spans="1:9" ht="12.75">
      <c r="A33" t="str">
        <f>"3s"</f>
        <v>3s</v>
      </c>
      <c r="B33">
        <v>-0.10000429320820088</v>
      </c>
      <c r="C33">
        <f t="shared" si="0"/>
        <v>0.013295545235813985</v>
      </c>
      <c r="D33">
        <v>0</v>
      </c>
      <c r="I33">
        <f t="shared" si="1"/>
        <v>0.007226824897231032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2006-05-04T13:36:40Z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