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6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<sst xmlns="http://schemas.openxmlformats.org/spreadsheetml/2006/main" count="79" uniqueCount="69">
  <si>
    <t>Stress area=</t>
  </si>
  <si>
    <t>Minor dia=</t>
  </si>
  <si>
    <t>lbs</t>
  </si>
  <si>
    <t>in</t>
  </si>
  <si>
    <t>in^2</t>
  </si>
  <si>
    <t>Tensile stress(static)=</t>
  </si>
  <si>
    <t>psi</t>
  </si>
  <si>
    <t>Assume:</t>
  </si>
  <si>
    <t>1. Threaded rod</t>
  </si>
  <si>
    <t>Vessel weight=</t>
  </si>
  <si>
    <t>Tensile is 160 ksi</t>
  </si>
  <si>
    <t>Yield is 150 ksi</t>
  </si>
  <si>
    <t>Yield at 350 C is 60%</t>
  </si>
  <si>
    <t>Tensile at 350 C is 70%</t>
  </si>
  <si>
    <t>Yield at 80 K is 160%</t>
  </si>
  <si>
    <t>Tensile at 80 K is 155%</t>
  </si>
  <si>
    <t>b. Rod is 6Al-4V titanium alloy.</t>
  </si>
  <si>
    <t>Thread = 3/4-10UNC</t>
  </si>
  <si>
    <t>Dynamic tensile stress =</t>
  </si>
  <si>
    <t xml:space="preserve">Boss dia = </t>
  </si>
  <si>
    <t>Weld depth =</t>
  </si>
  <si>
    <t>Weld area =</t>
  </si>
  <si>
    <t>Shear stress</t>
  </si>
  <si>
    <t>Ss=</t>
  </si>
  <si>
    <t>Yield is 60 ksi</t>
  </si>
  <si>
    <t>Tensile is 120 ksi</t>
  </si>
  <si>
    <t>Tensile at 350 C is 88%</t>
  </si>
  <si>
    <t>Yield at 350 C is 70%</t>
  </si>
  <si>
    <t>Sdyn=</t>
  </si>
  <si>
    <t>s=</t>
  </si>
  <si>
    <t xml:space="preserve">      a much more conservative value in this case.</t>
  </si>
  <si>
    <t>Weld metal is same as annealed Inconel 625 base metal properties</t>
  </si>
  <si>
    <t>Safety factor, based on ultimate, during disruption is 6.25.</t>
  </si>
  <si>
    <t>a. All six supports are loaded equally in pure tension.</t>
  </si>
  <si>
    <t>plg 5/14/04</t>
  </si>
  <si>
    <t>c. Dynamic disruption load, from Dahlgren, is two times static load.</t>
  </si>
  <si>
    <t>The VV will be suspended from 6 threaded rods.</t>
  </si>
  <si>
    <t>Allowable is based on AWS welding allowable for carbon steel welding, 11200 psi,</t>
  </si>
  <si>
    <t xml:space="preserve">Safety factor is 3.3 during disruption, based on AWS allowable.  </t>
  </si>
  <si>
    <t>A means must be used to assure equal loading of rods.</t>
  </si>
  <si>
    <t>Full penetration weld through 3/8 wall.</t>
  </si>
  <si>
    <t>Given:</t>
  </si>
  <si>
    <t>VV is never at 350 C during plasma operation</t>
  </si>
  <si>
    <t xml:space="preserve">Tensile stress at thread root. </t>
  </si>
  <si>
    <t>Properties from AMS 5666</t>
  </si>
  <si>
    <t>Properties from MIL-T-9047</t>
  </si>
  <si>
    <t>No credit is given for lower hangers which could be used to preload the VV and reduce dynamic loads.</t>
  </si>
  <si>
    <t>NCSX-CALC-121-04-00_dA  - VV SUPPORT STRUT ANALYSIS</t>
  </si>
  <si>
    <t>Safety factor of three based on ultimate is acceptable.</t>
  </si>
  <si>
    <t>Conclusions</t>
  </si>
  <si>
    <t>Temperature ranges from room temperature down to 80K.</t>
  </si>
  <si>
    <t>OD=2.5", ID =1.0"</t>
  </si>
  <si>
    <t>Static sb=</t>
  </si>
  <si>
    <t>Material is rated at 60ksi</t>
  </si>
  <si>
    <t>Rod end is a commercial design rated at 29300 lbs each.</t>
  </si>
  <si>
    <t>G-10 electrical insulation is used under spherical washer seat</t>
  </si>
  <si>
    <t>2. Clevis threads</t>
  </si>
  <si>
    <t xml:space="preserve">Inconel 625 </t>
  </si>
  <si>
    <t>Tensile at room is 120 ksi, 105.6 ksi at 350 C.</t>
  </si>
  <si>
    <t>Yield atroom is 60 ksi, 42 ksi at 350 C.</t>
  </si>
  <si>
    <t>Stress is same as in rod but strength of of I625 is less than titanium alloy.</t>
  </si>
  <si>
    <t>Safety factor based on ultimate during static load and 350 C is 3.28.</t>
  </si>
  <si>
    <t>Safety factor, based on ultimate during disruption and room temperature is 4.7.</t>
  </si>
  <si>
    <t>2"diameter threaded lugs at VV end, nut at other.</t>
  </si>
  <si>
    <t>3. Weld joint in VV boss.</t>
  </si>
  <si>
    <t>4. G-10 Insulation Bearing Stress</t>
  </si>
  <si>
    <t>5. Rod End</t>
  </si>
  <si>
    <t>Critical component in design will be the weld in the boss. Vessel total suspended weight may be safely increased by 2400 lbs, to 26400 lbs in later upgrades.</t>
  </si>
  <si>
    <t>VV wall stresses have been analyzed by separate DAC.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</si>
</sst>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6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11</xdr:row>
      <xdr:rowOff>142875</xdr:rowOff>
    </xdr:from>
    <xdr:to>
      <xdr:col>17</xdr:col>
      <xdr:colOff>238125</xdr:colOff>
      <xdr:row>54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962150"/>
          <a:ext cx="4076700" cy="6905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54">
      <selection activeCell="C81" sqref="C81"/>
    </sheetView>
  </sheetViews>
  <sheetFormatPr defaultColWidth="9.140625" defaultRowHeight="12.75"/>
  <cols>
    <col min="7" max="7" width="17.00390625" style="0" customWidth="1"/>
  </cols>
  <sheetData>
    <row r="1" spans="1:8" ht="15.75">
      <c r="A1" s="9" t="s">
        <v>47</v>
      </c>
      <c r="H1" t="s">
        <v>34</v>
      </c>
    </row>
    <row r="2" ht="12.75">
      <c r="A2" t="s">
        <v>36</v>
      </c>
    </row>
    <row r="3" ht="12.75">
      <c r="A3" t="s">
        <v>63</v>
      </c>
    </row>
    <row r="4" ht="12.75">
      <c r="A4" t="s">
        <v>46</v>
      </c>
    </row>
    <row r="5" ht="12.75">
      <c r="A5" t="s">
        <v>48</v>
      </c>
    </row>
    <row r="6" ht="12.75">
      <c r="A6" t="s">
        <v>68</v>
      </c>
    </row>
    <row r="7" ht="12.75">
      <c r="A7" s="4" t="s">
        <v>8</v>
      </c>
    </row>
    <row r="8" ht="12.75">
      <c r="A8" t="s">
        <v>41</v>
      </c>
    </row>
    <row r="9" ht="12.75">
      <c r="C9" t="s">
        <v>17</v>
      </c>
    </row>
    <row r="10" spans="3:5" ht="12.75">
      <c r="C10" s="1" t="s">
        <v>0</v>
      </c>
      <c r="D10" s="3">
        <f>PI()*D11^2*0.25</f>
        <v>0.3126158087422523</v>
      </c>
      <c r="E10" t="s">
        <v>4</v>
      </c>
    </row>
    <row r="11" spans="3:5" ht="12.75">
      <c r="C11" s="1" t="s">
        <v>1</v>
      </c>
      <c r="D11" s="2">
        <f>0.6309</f>
        <v>0.6309</v>
      </c>
      <c r="E11" t="s">
        <v>3</v>
      </c>
    </row>
    <row r="12" spans="3:5" ht="12.75">
      <c r="C12" s="1" t="s">
        <v>9</v>
      </c>
      <c r="D12" s="2">
        <f>24000</f>
        <v>24000</v>
      </c>
      <c r="E12" t="s">
        <v>2</v>
      </c>
    </row>
    <row r="15" ht="12.75">
      <c r="A15" t="s">
        <v>7</v>
      </c>
    </row>
    <row r="17" ht="12.75">
      <c r="A17" t="s">
        <v>33</v>
      </c>
    </row>
    <row r="18" ht="12.75">
      <c r="A18" t="s">
        <v>16</v>
      </c>
    </row>
    <row r="19" ht="12.75">
      <c r="B19" t="s">
        <v>45</v>
      </c>
    </row>
    <row r="20" ht="12.75">
      <c r="B20" t="s">
        <v>11</v>
      </c>
    </row>
    <row r="21" ht="12.75">
      <c r="B21" t="s">
        <v>10</v>
      </c>
    </row>
    <row r="22" ht="12.75">
      <c r="B22" t="s">
        <v>12</v>
      </c>
    </row>
    <row r="23" ht="12.75">
      <c r="B23" t="s">
        <v>13</v>
      </c>
    </row>
    <row r="24" ht="12.75">
      <c r="B24" t="s">
        <v>14</v>
      </c>
    </row>
    <row r="25" ht="12.75">
      <c r="B25" t="s">
        <v>15</v>
      </c>
    </row>
    <row r="26" ht="12.75">
      <c r="B26" t="s">
        <v>42</v>
      </c>
    </row>
    <row r="28" ht="12.75">
      <c r="A28" t="s">
        <v>35</v>
      </c>
    </row>
    <row r="30" ht="12.75">
      <c r="A30" t="s">
        <v>43</v>
      </c>
    </row>
    <row r="32" spans="3:5" ht="12.75">
      <c r="C32" s="1" t="s">
        <v>5</v>
      </c>
      <c r="D32" s="5">
        <f>D12/(D10*6)</f>
        <v>12795.25823115986</v>
      </c>
      <c r="E32" t="s">
        <v>6</v>
      </c>
    </row>
    <row r="34" spans="3:8" ht="12.75">
      <c r="C34" s="1" t="s">
        <v>18</v>
      </c>
      <c r="D34" s="5">
        <f>D32*2</f>
        <v>25590.51646231972</v>
      </c>
      <c r="E34" t="s">
        <v>6</v>
      </c>
      <c r="G34" s="1" t="s">
        <v>29</v>
      </c>
      <c r="H34" s="7">
        <f>160000/D34</f>
        <v>6.2523161748450455</v>
      </c>
    </row>
    <row r="36" spans="1:5" ht="12.75">
      <c r="A36" s="4" t="s">
        <v>32</v>
      </c>
      <c r="B36" s="4"/>
      <c r="C36" s="4"/>
      <c r="D36" s="4"/>
      <c r="E36" s="4"/>
    </row>
    <row r="38" ht="12.75">
      <c r="A38" s="4" t="s">
        <v>56</v>
      </c>
    </row>
    <row r="39" ht="12.75">
      <c r="A39" s="10" t="s">
        <v>57</v>
      </c>
    </row>
    <row r="40" spans="1:7" ht="12.75">
      <c r="A40" s="4"/>
      <c r="B40" s="13" t="s">
        <v>58</v>
      </c>
      <c r="G40">
        <f>0.88*120</f>
        <v>105.6</v>
      </c>
    </row>
    <row r="41" spans="1:7" ht="12.75">
      <c r="A41" s="4"/>
      <c r="B41" t="s">
        <v>59</v>
      </c>
      <c r="G41">
        <f>0.7*60</f>
        <v>42</v>
      </c>
    </row>
    <row r="42" ht="12.75">
      <c r="A42" s="4"/>
    </row>
    <row r="43" ht="12.75">
      <c r="A43" t="s">
        <v>60</v>
      </c>
    </row>
    <row r="44" spans="1:8" ht="12.75">
      <c r="A44" s="4" t="s">
        <v>62</v>
      </c>
      <c r="B44" s="4"/>
      <c r="C44" s="4"/>
      <c r="D44" s="4"/>
      <c r="E44" s="4"/>
      <c r="F44" s="4"/>
      <c r="G44" s="4"/>
      <c r="H44" s="6">
        <f>120000/25591</f>
        <v>4.689148528779649</v>
      </c>
    </row>
    <row r="45" spans="1:8" ht="12.75">
      <c r="A45" s="4" t="s">
        <v>61</v>
      </c>
      <c r="B45" s="4"/>
      <c r="C45" s="4"/>
      <c r="D45" s="4"/>
      <c r="E45" s="4"/>
      <c r="F45" s="4"/>
      <c r="G45" s="4"/>
      <c r="H45" s="6">
        <f>105600/D32</f>
        <v>8.25305735079546</v>
      </c>
    </row>
    <row r="47" ht="12.75">
      <c r="A47" s="4" t="s">
        <v>64</v>
      </c>
    </row>
    <row r="48" ht="12.75">
      <c r="A48" t="s">
        <v>41</v>
      </c>
    </row>
    <row r="49" spans="2:4" ht="12.75">
      <c r="B49" s="1" t="s">
        <v>19</v>
      </c>
      <c r="C49" s="2">
        <f>2</f>
        <v>2</v>
      </c>
      <c r="D49" t="s">
        <v>3</v>
      </c>
    </row>
    <row r="50" spans="2:4" ht="12.75">
      <c r="B50" s="1" t="s">
        <v>20</v>
      </c>
      <c r="C50" s="2">
        <f>0.375</f>
        <v>0.375</v>
      </c>
      <c r="D50" t="s">
        <v>3</v>
      </c>
    </row>
    <row r="51" spans="2:4" ht="12.75">
      <c r="B51" s="1" t="s">
        <v>21</v>
      </c>
      <c r="C51" s="8">
        <f>PI()*C49*C50</f>
        <v>2.356194490192345</v>
      </c>
      <c r="D51" t="s">
        <v>4</v>
      </c>
    </row>
    <row r="54" ht="12.75">
      <c r="A54" t="s">
        <v>7</v>
      </c>
    </row>
    <row r="55" ht="12.75">
      <c r="A55" t="s">
        <v>31</v>
      </c>
    </row>
    <row r="56" ht="12.75">
      <c r="B56" t="s">
        <v>40</v>
      </c>
    </row>
    <row r="57" ht="12.75">
      <c r="B57" t="s">
        <v>44</v>
      </c>
    </row>
    <row r="58" ht="12.75">
      <c r="B58" t="s">
        <v>24</v>
      </c>
    </row>
    <row r="59" ht="12.75">
      <c r="B59" t="s">
        <v>25</v>
      </c>
    </row>
    <row r="60" ht="12.75">
      <c r="B60" t="s">
        <v>27</v>
      </c>
    </row>
    <row r="61" ht="12.75">
      <c r="B61" t="s">
        <v>26</v>
      </c>
    </row>
    <row r="62" ht="12.75">
      <c r="B62" t="s">
        <v>37</v>
      </c>
    </row>
    <row r="63" ht="12.75">
      <c r="B63" t="s">
        <v>30</v>
      </c>
    </row>
    <row r="65" ht="12.75">
      <c r="A65" t="s">
        <v>22</v>
      </c>
    </row>
    <row r="67" spans="1:3" ht="12.75">
      <c r="A67" s="1" t="s">
        <v>23</v>
      </c>
      <c r="B67" s="5">
        <f>D12/(C51*6)</f>
        <v>1697.6527263135504</v>
      </c>
      <c r="C67" t="s">
        <v>6</v>
      </c>
    </row>
    <row r="69" spans="1:9" ht="12.75">
      <c r="A69" s="1" t="s">
        <v>28</v>
      </c>
      <c r="B69" s="5">
        <f>2*B67</f>
        <v>3395.3054526271007</v>
      </c>
      <c r="C69" t="s">
        <v>6</v>
      </c>
      <c r="H69" s="1" t="s">
        <v>29</v>
      </c>
      <c r="I69" s="7">
        <f>11200/B69</f>
        <v>3.2986722862692828</v>
      </c>
    </row>
    <row r="70" spans="1:2" ht="12.75">
      <c r="A70" s="1"/>
      <c r="B70" s="5"/>
    </row>
    <row r="71" spans="1:2" ht="12.75">
      <c r="A71" s="1"/>
      <c r="B71" s="5"/>
    </row>
    <row r="72" spans="1:2" ht="12.75">
      <c r="A72" s="4" t="s">
        <v>38</v>
      </c>
      <c r="B72" s="5"/>
    </row>
    <row r="74" spans="2:6" ht="12.75">
      <c r="B74" s="4"/>
      <c r="C74" s="4"/>
      <c r="D74" s="4"/>
      <c r="E74" s="4"/>
      <c r="F74" s="4"/>
    </row>
    <row r="75" ht="12.75">
      <c r="A75" s="4" t="s">
        <v>65</v>
      </c>
    </row>
    <row r="76" ht="12.75">
      <c r="A76" t="s">
        <v>55</v>
      </c>
    </row>
    <row r="77" spans="1:9" ht="12.75">
      <c r="A77" s="10" t="s">
        <v>51</v>
      </c>
      <c r="I77" s="12"/>
    </row>
    <row r="78" ht="12.75">
      <c r="A78" s="10" t="s">
        <v>50</v>
      </c>
    </row>
    <row r="79" spans="1:3" ht="12.75">
      <c r="A79" s="11" t="s">
        <v>52</v>
      </c>
      <c r="B79" s="5">
        <f>D12/(6*PI()*0.25*(2.5^2-1.5^2))</f>
        <v>1273.2395447351628</v>
      </c>
      <c r="C79" t="s">
        <v>6</v>
      </c>
    </row>
    <row r="80" ht="12.75">
      <c r="A80" s="10" t="s">
        <v>53</v>
      </c>
    </row>
    <row r="81" ht="12.75">
      <c r="A81" s="10"/>
    </row>
    <row r="82" ht="12.75">
      <c r="A82" s="4" t="s">
        <v>66</v>
      </c>
    </row>
    <row r="83" spans="1:9" ht="12.75">
      <c r="A83" s="10" t="s">
        <v>54</v>
      </c>
      <c r="I83">
        <f>D12*3.3/3</f>
        <v>26400</v>
      </c>
    </row>
    <row r="84" ht="12.75">
      <c r="A84" s="10"/>
    </row>
    <row r="85" ht="12.75">
      <c r="A85" s="10"/>
    </row>
    <row r="86" ht="12.75">
      <c r="A86" s="4" t="s">
        <v>49</v>
      </c>
    </row>
    <row r="87" spans="1:9" ht="12.75">
      <c r="A87" s="4" t="s">
        <v>67</v>
      </c>
      <c r="B87" s="4"/>
      <c r="C87" s="4"/>
      <c r="D87" s="4"/>
      <c r="E87" s="4"/>
      <c r="F87" s="4"/>
      <c r="G87" s="4"/>
      <c r="H87" s="4"/>
      <c r="I87" s="4"/>
    </row>
    <row r="88" spans="1:9" ht="12.75">
      <c r="A88" s="4" t="s">
        <v>39</v>
      </c>
      <c r="B88" s="4"/>
      <c r="C88" s="4"/>
      <c r="D88" s="4"/>
      <c r="E88" s="4"/>
      <c r="F88" s="4"/>
      <c r="G88" s="4"/>
      <c r="H88" s="4"/>
      <c r="I88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g89</dc:creator>
  <cp:keywords/>
  <dc:description/>
  <cp:lastModifiedBy>ORNL</cp:lastModifiedBy>
  <dcterms:created xsi:type="dcterms:W3CDTF">2004-06-17T13:01:52Z</dcterms:created>
  <dcterms:modified xsi:type="dcterms:W3CDTF">2005-04-27T17:35:37Z</dcterms:modified>
  <cp:category/>
  <cp:version/>
  <cp:contentType/>
  <cp:contentStatus/>
</cp:coreProperties>
</file>