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065" windowWidth="17250" windowHeight="52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<sst xmlns="http://schemas.openxmlformats.org/spreadsheetml/2006/main" count="18" uniqueCount="17">
  <si>
    <t>PF4U</t>
  </si>
  <si>
    <t>PF4L</t>
  </si>
  <si>
    <t>PF5U</t>
  </si>
  <si>
    <t>TF(18)</t>
  </si>
  <si>
    <t># Turns</t>
  </si>
  <si>
    <t>PF5L</t>
  </si>
  <si>
    <t>PF6U</t>
  </si>
  <si>
    <t>PF6L</t>
  </si>
  <si>
    <t>PF1-3 U&amp;L (6)</t>
  </si>
  <si>
    <t>Cross Section area (in^2)</t>
  </si>
  <si>
    <t>Total Resistance per Coil at 80K (micro-ohms)</t>
  </si>
  <si>
    <t>Total Resistance per Coil at 20C (micro-ohms)</t>
  </si>
  <si>
    <t>Total Conductor Length (in)</t>
  </si>
  <si>
    <t>Total Conductor Length (ft)</t>
  </si>
  <si>
    <t>Current KAmps</t>
  </si>
  <si>
    <t>Hole Area FT^2</t>
  </si>
  <si>
    <t>Gross Conductor Area FT^2 (.787in*.787in)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</si>
</sst>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workbookViewId="0" topLeftCell="A1">
      <selection activeCell="D31" sqref="D31"/>
    </sheetView>
  </sheetViews>
  <sheetFormatPr defaultColWidth="9.140625" defaultRowHeight="12.75"/>
  <cols>
    <col min="2" max="2" width="39.421875" style="0" customWidth="1"/>
    <col min="3" max="3" width="13.28125" style="0" customWidth="1"/>
  </cols>
  <sheetData>
    <row r="2" spans="3:10" ht="12.75">
      <c r="C2" t="s">
        <v>8</v>
      </c>
      <c r="D2" t="s">
        <v>0</v>
      </c>
      <c r="E2" t="s">
        <v>1</v>
      </c>
      <c r="F2" t="s">
        <v>2</v>
      </c>
      <c r="G2" t="s">
        <v>5</v>
      </c>
      <c r="H2" t="s">
        <v>6</v>
      </c>
      <c r="I2" t="s">
        <v>7</v>
      </c>
      <c r="J2" t="s">
        <v>3</v>
      </c>
    </row>
    <row r="4" spans="2:10" ht="12.75">
      <c r="B4" t="s">
        <v>10</v>
      </c>
      <c r="C4" s="1">
        <v>788</v>
      </c>
      <c r="D4" s="1">
        <f aca="true" t="shared" si="0" ref="D4:I4">D6/5.092386</f>
        <v>2029.6183360805717</v>
      </c>
      <c r="E4" s="1">
        <f t="shared" si="0"/>
        <v>2029.6183360805717</v>
      </c>
      <c r="F4" s="1">
        <f t="shared" si="0"/>
        <v>2593.5190301756384</v>
      </c>
      <c r="G4" s="1">
        <f t="shared" si="0"/>
        <v>2593.5190301756384</v>
      </c>
      <c r="H4" s="1">
        <f t="shared" si="0"/>
        <v>1851.9413100263803</v>
      </c>
      <c r="I4" s="1">
        <f t="shared" si="0"/>
        <v>1851.9413100263803</v>
      </c>
      <c r="J4" s="1">
        <f>J6*0.168</f>
        <v>716.2848000000001</v>
      </c>
    </row>
    <row r="5" spans="2:10" ht="12.75">
      <c r="B5" t="s">
        <v>11</v>
      </c>
      <c r="C5" s="1">
        <v>5228</v>
      </c>
      <c r="D5" s="1">
        <f aca="true" t="shared" si="1" ref="D5:I5">D6/0.767559</f>
        <v>13465.544668227458</v>
      </c>
      <c r="E5" s="1">
        <f t="shared" si="1"/>
        <v>13465.544668227458</v>
      </c>
      <c r="F5" s="1">
        <f t="shared" si="1"/>
        <v>17206.75544160123</v>
      </c>
      <c r="G5" s="1">
        <f t="shared" si="1"/>
        <v>17206.75544160123</v>
      </c>
      <c r="H5" s="1">
        <f t="shared" si="1"/>
        <v>12286.742778079599</v>
      </c>
      <c r="I5" s="1">
        <f t="shared" si="1"/>
        <v>12286.742778079599</v>
      </c>
      <c r="J5" s="1">
        <f>J6*1.1154</f>
        <v>4755.61944</v>
      </c>
    </row>
    <row r="6" spans="2:10" ht="12.75">
      <c r="B6" t="s">
        <v>12</v>
      </c>
      <c r="C6">
        <f>C7*12</f>
        <v>4012.7999999999997</v>
      </c>
      <c r="D6">
        <f aca="true" t="shared" si="2" ref="D6:J6">D7*12</f>
        <v>10335.599999999999</v>
      </c>
      <c r="E6">
        <f t="shared" si="2"/>
        <v>10335.599999999999</v>
      </c>
      <c r="F6">
        <f t="shared" si="2"/>
        <v>13207.199999999999</v>
      </c>
      <c r="G6">
        <f t="shared" si="2"/>
        <v>13207.199999999999</v>
      </c>
      <c r="H6">
        <f t="shared" si="2"/>
        <v>9430.8</v>
      </c>
      <c r="I6">
        <f t="shared" si="2"/>
        <v>9430.8</v>
      </c>
      <c r="J6">
        <f t="shared" si="2"/>
        <v>4263.6</v>
      </c>
    </row>
    <row r="7" spans="2:10" ht="12.75">
      <c r="B7" t="s">
        <v>13</v>
      </c>
      <c r="C7">
        <v>334.4</v>
      </c>
      <c r="D7">
        <v>861.3</v>
      </c>
      <c r="E7">
        <v>861.3</v>
      </c>
      <c r="F7">
        <v>1100.6</v>
      </c>
      <c r="G7">
        <v>1100.6</v>
      </c>
      <c r="H7">
        <v>785.9</v>
      </c>
      <c r="I7">
        <v>785.9</v>
      </c>
      <c r="J7">
        <f>353+2.3</f>
        <v>355.3</v>
      </c>
    </row>
    <row r="8" spans="2:10" ht="12.75">
      <c r="B8" t="s">
        <v>9</v>
      </c>
      <c r="C8">
        <v>0.521</v>
      </c>
      <c r="D8">
        <v>0.521</v>
      </c>
      <c r="E8">
        <v>0.521</v>
      </c>
      <c r="F8">
        <v>0.521</v>
      </c>
      <c r="G8">
        <v>0.521</v>
      </c>
      <c r="H8">
        <v>0.521</v>
      </c>
      <c r="I8">
        <v>0.521</v>
      </c>
      <c r="J8">
        <v>0.608</v>
      </c>
    </row>
    <row r="9" spans="2:10" ht="12.75">
      <c r="B9" t="s">
        <v>4</v>
      </c>
      <c r="C9">
        <v>72</v>
      </c>
      <c r="D9">
        <v>80</v>
      </c>
      <c r="E9">
        <v>80</v>
      </c>
      <c r="F9">
        <v>24</v>
      </c>
      <c r="G9">
        <v>24</v>
      </c>
      <c r="H9">
        <v>14</v>
      </c>
      <c r="I9">
        <v>14</v>
      </c>
      <c r="J9">
        <v>12</v>
      </c>
    </row>
    <row r="11" ht="12.75">
      <c r="B11" t="s">
        <v>14</v>
      </c>
    </row>
    <row r="12" spans="2:10" ht="12.75">
      <c r="B12" s="2" t="s">
        <v>13</v>
      </c>
      <c r="C12">
        <v>334.4</v>
      </c>
      <c r="D12" s="2">
        <v>861.3</v>
      </c>
      <c r="E12">
        <v>861.3</v>
      </c>
      <c r="F12" s="2">
        <v>1100.6</v>
      </c>
      <c r="G12">
        <v>1100.6</v>
      </c>
      <c r="H12" s="2">
        <v>785.9</v>
      </c>
      <c r="I12">
        <v>785.9</v>
      </c>
      <c r="J12">
        <f>353+2.3</f>
        <v>355.3</v>
      </c>
    </row>
    <row r="13" spans="2:9" ht="12.75">
      <c r="B13" s="2" t="s">
        <v>15</v>
      </c>
      <c r="D13" s="2">
        <v>0.000685</v>
      </c>
      <c r="E13">
        <v>0.000685</v>
      </c>
      <c r="F13" s="2">
        <v>0.000685</v>
      </c>
      <c r="G13">
        <v>0.000685</v>
      </c>
      <c r="H13" s="2">
        <v>0.000685</v>
      </c>
      <c r="I13">
        <v>0.000685</v>
      </c>
    </row>
    <row r="14" spans="2:9" ht="12.75">
      <c r="B14" s="2" t="s">
        <v>16</v>
      </c>
      <c r="D14" s="2">
        <v>0.004301</v>
      </c>
      <c r="E14">
        <v>0.004301</v>
      </c>
      <c r="F14" s="2">
        <v>0.004301</v>
      </c>
      <c r="G14">
        <v>0.004301</v>
      </c>
      <c r="H14" s="2">
        <v>0.004301</v>
      </c>
      <c r="I14">
        <v>0.004301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2006-04-20T13:45:52Z</dcterms:created>
  <dcterms:modified xsi:type="dcterms:W3CDTF">2007-12-11T20:47:48Z</dcterms:modified>
  <cp:category/>
  <cp:version/>
  <cp:contentType/>
  <cp:contentStatus/>
</cp:coreProperties>
</file>