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" windowWidth="1720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<sst xmlns="http://schemas.openxmlformats.org/spreadsheetml/2006/main" count="71" uniqueCount="61">
  <si>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I</t>
  </si>
  <si>
    <t>A</t>
  </si>
  <si>
    <t>j</t>
  </si>
  <si>
    <t>esw</t>
  </si>
  <si>
    <t>rr</t>
  </si>
  <si>
    <t>j2t</t>
  </si>
  <si>
    <t>javg</t>
  </si>
  <si>
    <t>Iavg</t>
  </si>
  <si>
    <t>u</t>
  </si>
  <si>
    <t>ohm-m</t>
  </si>
  <si>
    <t>j2u (avg)</t>
  </si>
  <si>
    <t>dens</t>
  </si>
  <si>
    <t>cp</t>
  </si>
  <si>
    <t>J/kg-C</t>
  </si>
  <si>
    <t>kg/m3</t>
  </si>
  <si>
    <t>amps</t>
  </si>
  <si>
    <t>m2</t>
  </si>
  <si>
    <t>amps/m2</t>
  </si>
  <si>
    <t>s</t>
  </si>
  <si>
    <t>amps2-s/m4</t>
  </si>
  <si>
    <t>Tinit</t>
  </si>
  <si>
    <t>K</t>
  </si>
  <si>
    <t>dT (1 pulse)</t>
  </si>
  <si>
    <t>with hfilm = 5.0</t>
  </si>
  <si>
    <t>Assumes 4 turns (.5"x.5"), 5 KA/turn,</t>
  </si>
  <si>
    <t>w/m3</t>
  </si>
  <si>
    <t>w/m</t>
  </si>
  <si>
    <t>S</t>
  </si>
  <si>
    <t>t</t>
  </si>
  <si>
    <t>k</t>
  </si>
  <si>
    <t>dT</t>
  </si>
  <si>
    <t>h</t>
  </si>
  <si>
    <t>heff</t>
  </si>
  <si>
    <t>w/m2-K</t>
  </si>
  <si>
    <t>L</t>
  </si>
  <si>
    <t>m</t>
  </si>
  <si>
    <t>j2uAL</t>
  </si>
  <si>
    <t>Estimate of Thermal Response of Trim Coils</t>
  </si>
  <si>
    <t>Trim Coil Current</t>
  </si>
  <si>
    <t>Cross Section Area</t>
  </si>
  <si>
    <t>Curent Density</t>
  </si>
  <si>
    <t>Equivalent Square Wave</t>
  </si>
  <si>
    <t>Rep Rate</t>
  </si>
  <si>
    <t>Average Cuurent Density</t>
  </si>
  <si>
    <t>Average Current</t>
  </si>
  <si>
    <t>Copper Resistivity</t>
  </si>
  <si>
    <t>Copper Density</t>
  </si>
  <si>
    <t>Copper Specific Heat</t>
  </si>
  <si>
    <t>Coil Length</t>
  </si>
  <si>
    <t>Total Heating (ss)</t>
  </si>
  <si>
    <t>Volumetric Heat Generation (ss)</t>
  </si>
  <si>
    <t>Surface Area</t>
  </si>
  <si>
    <t>Insulation Thickness</t>
  </si>
  <si>
    <t>Copper Thermal Conductivity</t>
  </si>
  <si>
    <t>Heat Transfer Coefficient</t>
  </si>
  <si>
    <t>w/m-K</t>
  </si>
  <si>
    <t xml:space="preserve">Tss </t>
  </si>
  <si>
    <t>dTss (ANSYS)</t>
  </si>
  <si>
    <t>k/t</t>
  </si>
  <si>
    <t>Efective Heat Transfer Coef</t>
  </si>
  <si>
    <t>Temperature Rise (ss)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</si>
</sst>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38100</xdr:rowOff>
    </xdr:from>
    <xdr:to>
      <xdr:col>12</xdr:col>
      <xdr:colOff>447675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47775"/>
          <a:ext cx="50387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7.421875" style="0" customWidth="1"/>
    <col min="3" max="3" width="12.421875" style="0" bestFit="1" customWidth="1"/>
    <col min="6" max="6" width="17.00390625" style="0" customWidth="1"/>
    <col min="8" max="8" width="6.140625" style="0" customWidth="1"/>
  </cols>
  <sheetData>
    <row r="2" spans="1:8" ht="15.75">
      <c r="A2" s="3" t="s">
        <v>37</v>
      </c>
      <c r="F2" t="s">
        <v>20</v>
      </c>
      <c r="G2">
        <v>85</v>
      </c>
      <c r="H2" t="s">
        <v>21</v>
      </c>
    </row>
    <row r="3" spans="1:9" ht="15.75">
      <c r="A3" s="3" t="s">
        <v>24</v>
      </c>
      <c r="F3" t="s">
        <v>57</v>
      </c>
      <c r="I3" t="s">
        <v>23</v>
      </c>
    </row>
    <row r="4" spans="6:8" ht="12.75">
      <c r="F4" t="s">
        <v>56</v>
      </c>
      <c r="H4" t="s">
        <v>21</v>
      </c>
    </row>
    <row r="5" spans="1:4" ht="12.75">
      <c r="A5" t="s">
        <v>38</v>
      </c>
      <c r="B5" t="s">
        <v>0</v>
      </c>
      <c r="C5">
        <v>165</v>
      </c>
      <c r="D5" t="s">
        <v>15</v>
      </c>
    </row>
    <row r="6" spans="1:8" ht="12.75">
      <c r="A6" t="s">
        <v>39</v>
      </c>
      <c r="B6" t="s">
        <v>1</v>
      </c>
      <c r="C6">
        <f>(0.079*0.0254)^2</f>
        <v>4.02644356E-06</v>
      </c>
      <c r="D6" t="s">
        <v>16</v>
      </c>
      <c r="F6" t="s">
        <v>22</v>
      </c>
      <c r="G6" s="1">
        <f>C10*C14/C17/C18</f>
        <v>2.5446099251224767</v>
      </c>
      <c r="H6" t="s">
        <v>21</v>
      </c>
    </row>
    <row r="7" spans="1:4" ht="12.75">
      <c r="A7" t="s">
        <v>40</v>
      </c>
      <c r="B7" t="s">
        <v>2</v>
      </c>
      <c r="C7">
        <f>C5/C6</f>
        <v>40979091.73225813</v>
      </c>
      <c r="D7" t="s">
        <v>17</v>
      </c>
    </row>
    <row r="8" spans="1:4" ht="12.75">
      <c r="A8" t="s">
        <v>41</v>
      </c>
      <c r="B8" t="s">
        <v>3</v>
      </c>
      <c r="C8">
        <v>2</v>
      </c>
      <c r="D8" t="s">
        <v>18</v>
      </c>
    </row>
    <row r="9" spans="1:4" ht="12.75">
      <c r="A9" t="s">
        <v>42</v>
      </c>
      <c r="B9" t="s">
        <v>4</v>
      </c>
      <c r="C9">
        <v>300</v>
      </c>
      <c r="D9" t="s">
        <v>18</v>
      </c>
    </row>
    <row r="10" spans="2:4" ht="12.75">
      <c r="B10" t="s">
        <v>5</v>
      </c>
      <c r="C10">
        <f>C7^2*C8</f>
        <v>3358571918401654</v>
      </c>
      <c r="D10" t="s">
        <v>19</v>
      </c>
    </row>
    <row r="11" spans="1:4" ht="12.75">
      <c r="A11" t="s">
        <v>43</v>
      </c>
      <c r="B11" t="s">
        <v>6</v>
      </c>
      <c r="C11" s="1">
        <f>SQRT(C10/C9)</f>
        <v>3345928.8288912415</v>
      </c>
      <c r="D11" t="s">
        <v>17</v>
      </c>
    </row>
    <row r="12" spans="1:4" ht="12.75">
      <c r="A12" t="s">
        <v>44</v>
      </c>
      <c r="B12" t="s">
        <v>7</v>
      </c>
      <c r="C12">
        <f>C11*C6</f>
        <v>13.47219358530748</v>
      </c>
      <c r="D12" t="s">
        <v>15</v>
      </c>
    </row>
    <row r="14" spans="1:4" ht="12.75">
      <c r="A14" t="s">
        <v>45</v>
      </c>
      <c r="B14" t="s">
        <v>8</v>
      </c>
      <c r="C14" s="1">
        <v>2.6E-09</v>
      </c>
      <c r="D14" t="s">
        <v>9</v>
      </c>
    </row>
    <row r="15" spans="1:4" ht="12.75">
      <c r="A15" t="s">
        <v>50</v>
      </c>
      <c r="B15" t="s">
        <v>10</v>
      </c>
      <c r="C15" s="1">
        <f>C11^2*C14</f>
        <v>29107.623292814336</v>
      </c>
      <c r="D15" t="s">
        <v>25</v>
      </c>
    </row>
    <row r="17" spans="1:4" ht="12.75">
      <c r="A17" t="s">
        <v>46</v>
      </c>
      <c r="B17" t="s">
        <v>11</v>
      </c>
      <c r="C17">
        <v>8960</v>
      </c>
      <c r="D17" t="s">
        <v>14</v>
      </c>
    </row>
    <row r="18" spans="1:4" ht="12.75">
      <c r="A18" t="s">
        <v>47</v>
      </c>
      <c r="B18" t="s">
        <v>12</v>
      </c>
      <c r="C18">
        <v>383</v>
      </c>
      <c r="D18" t="s">
        <v>13</v>
      </c>
    </row>
    <row r="19" spans="1:4" ht="12.75">
      <c r="A19" t="s">
        <v>53</v>
      </c>
      <c r="B19" t="s">
        <v>29</v>
      </c>
      <c r="C19">
        <v>0.3</v>
      </c>
      <c r="D19" t="s">
        <v>55</v>
      </c>
    </row>
    <row r="20" spans="1:4" ht="12.75">
      <c r="A20" t="s">
        <v>54</v>
      </c>
      <c r="B20" t="s">
        <v>31</v>
      </c>
      <c r="C20">
        <v>5</v>
      </c>
      <c r="D20" t="s">
        <v>33</v>
      </c>
    </row>
    <row r="22" spans="1:4" ht="12.75">
      <c r="A22" t="s">
        <v>48</v>
      </c>
      <c r="B22" t="s">
        <v>34</v>
      </c>
      <c r="C22">
        <f>(23*2+29*2)*0.0254</f>
        <v>2.6416</v>
      </c>
      <c r="D22" t="s">
        <v>35</v>
      </c>
    </row>
    <row r="23" spans="1:4" ht="12.75">
      <c r="A23" t="s">
        <v>49</v>
      </c>
      <c r="B23" t="s">
        <v>36</v>
      </c>
      <c r="C23" s="1">
        <f>C15*C6*C22</f>
        <v>0.3095960545390086</v>
      </c>
      <c r="D23" t="s">
        <v>26</v>
      </c>
    </row>
    <row r="24" spans="1:4" ht="12.75">
      <c r="A24" t="s">
        <v>51</v>
      </c>
      <c r="B24" t="s">
        <v>27</v>
      </c>
      <c r="C24">
        <f>(0.0254+2*C25)*C22</f>
        <v>0.0838708</v>
      </c>
      <c r="D24" t="s">
        <v>16</v>
      </c>
    </row>
    <row r="25" spans="1:4" ht="12.75">
      <c r="A25" t="s">
        <v>52</v>
      </c>
      <c r="B25" t="s">
        <v>28</v>
      </c>
      <c r="C25">
        <f>(1/8)*0.0254</f>
        <v>0.003175</v>
      </c>
      <c r="D25" t="s">
        <v>35</v>
      </c>
    </row>
    <row r="26" spans="2:4" ht="12.75">
      <c r="B26" t="s">
        <v>58</v>
      </c>
      <c r="C26">
        <f>C19/C25</f>
        <v>94.48818897637796</v>
      </c>
      <c r="D26" t="s">
        <v>33</v>
      </c>
    </row>
    <row r="27" spans="1:4" ht="12.75">
      <c r="A27" t="s">
        <v>59</v>
      </c>
      <c r="B27" t="s">
        <v>32</v>
      </c>
      <c r="C27">
        <f>1/(1/C20+1/C26)</f>
        <v>4.748713889988128</v>
      </c>
      <c r="D27" t="s">
        <v>33</v>
      </c>
    </row>
    <row r="29" spans="1:4" ht="12.75">
      <c r="A29" t="s">
        <v>60</v>
      </c>
      <c r="B29" t="s">
        <v>30</v>
      </c>
      <c r="C29" s="2">
        <f>C23/C27/C24</f>
        <v>0.7773357253260121</v>
      </c>
      <c r="D29" t="s">
        <v>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helpdesk</cp:lastModifiedBy>
  <dcterms:created xsi:type="dcterms:W3CDTF">2007-10-22T21:12:10Z</dcterms:created>
  <dcterms:modified xsi:type="dcterms:W3CDTF">2008-03-06T19:07:23Z</dcterms:modified>
  <cp:category/>
  <cp:version/>
  <cp:contentType/>
  <cp:contentStatus/>
</cp:coreProperties>
</file>