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<sst xmlns="http://schemas.openxmlformats.org/spreadsheetml/2006/main" count="41" uniqueCount="40">
  <si>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COST OF NB PORT DUCT/COVER OPTIONS</t>
  </si>
  <si>
    <t>Design &amp; build one</t>
  </si>
  <si>
    <t>NBTD</t>
  </si>
  <si>
    <t>Engineering</t>
  </si>
  <si>
    <t>Total</t>
  </si>
  <si>
    <t>Mod kits</t>
  </si>
  <si>
    <t>Mod kit on 2 ports</t>
  </si>
  <si>
    <t xml:space="preserve">Fab </t>
  </si>
  <si>
    <t>Build all 3 NBTD</t>
  </si>
  <si>
    <t>Use hybrid flange with round</t>
  </si>
  <si>
    <t>all three ports</t>
  </si>
  <si>
    <t>Engineering is complete on Mod kit for NB flange.</t>
  </si>
  <si>
    <t>All port options except mod kit must be Inconel.</t>
  </si>
  <si>
    <t>Do not fab NB blankoff flange.</t>
  </si>
  <si>
    <t>pump duct/lateral supports on</t>
  </si>
  <si>
    <t>PLGORANSON 5/11/05</t>
  </si>
  <si>
    <t>Last option gives credit for not fabrication the NB blankoff flanges (incorporating it in new design). It uses a stainless steel, 18", wire seal, commercial (MDC) flange</t>
  </si>
  <si>
    <t xml:space="preserve">Mod kit on 2 ports </t>
  </si>
  <si>
    <t>Mod kits on 3 ports</t>
  </si>
  <si>
    <t>Pump from port 4</t>
  </si>
  <si>
    <t>#1</t>
  </si>
  <si>
    <t>#2</t>
  </si>
  <si>
    <t>#3</t>
  </si>
  <si>
    <t>#4</t>
  </si>
  <si>
    <t>#5</t>
  </si>
  <si>
    <t>Option 4</t>
  </si>
  <si>
    <t>Simplified duct with</t>
  </si>
  <si>
    <t>lateral supports</t>
  </si>
  <si>
    <t>Vert duct Material/fab(ss)</t>
  </si>
  <si>
    <t>Horiz.Body Material/fab(I625)</t>
  </si>
  <si>
    <t>Horiz. Body Material/fab(ss)</t>
  </si>
  <si>
    <t>Lateral supports</t>
  </si>
  <si>
    <t>2, 12" ports/mates</t>
  </si>
  <si>
    <t>Diamond shaped port matl/fab</t>
  </si>
  <si>
    <t>subtotal</t>
  </si>
  <si>
    <t>38" Transition Port</t>
  </si>
  <si>
    <t>man hours</t>
  </si>
  <si>
    <t>Pumping Duct</t>
  </si>
  <si>
    <t>Portion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</si>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</sst>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25.7109375" style="0" customWidth="1"/>
    <col min="2" max="2" width="16.140625" style="0" customWidth="1"/>
    <col min="3" max="3" width="14.28125" style="0" customWidth="1"/>
    <col min="4" max="4" width="16.8515625" style="0" customWidth="1"/>
    <col min="5" max="5" width="16.57421875" style="0" customWidth="1"/>
    <col min="6" max="6" width="19.57421875" style="0" customWidth="1"/>
    <col min="7" max="7" width="25.140625" style="0" customWidth="1"/>
    <col min="8" max="8" width="26.140625" style="0" customWidth="1"/>
  </cols>
  <sheetData>
    <row r="2" spans="1:4" ht="12.75">
      <c r="A2" s="1" t="s">
        <v>0</v>
      </c>
      <c r="D2" t="s">
        <v>15</v>
      </c>
    </row>
    <row r="5" ht="12.75">
      <c r="G5" s="8" t="s">
        <v>24</v>
      </c>
    </row>
    <row r="6" spans="3:7" ht="12.75">
      <c r="C6" s="8" t="s">
        <v>20</v>
      </c>
      <c r="D6" s="8" t="s">
        <v>21</v>
      </c>
      <c r="E6" s="8" t="s">
        <v>22</v>
      </c>
      <c r="F6" s="8" t="s">
        <v>23</v>
      </c>
      <c r="G6" t="s">
        <v>13</v>
      </c>
    </row>
    <row r="7" spans="4:7" ht="12.75">
      <c r="D7" s="8" t="s">
        <v>6</v>
      </c>
      <c r="E7" t="s">
        <v>18</v>
      </c>
      <c r="F7" s="14" t="s">
        <v>17</v>
      </c>
      <c r="G7" s="8" t="s">
        <v>9</v>
      </c>
    </row>
    <row r="8" spans="3:7" ht="12.75">
      <c r="C8" t="s">
        <v>8</v>
      </c>
      <c r="D8" s="8" t="s">
        <v>1</v>
      </c>
      <c r="E8" s="13" t="s">
        <v>19</v>
      </c>
      <c r="F8" s="8" t="s">
        <v>26</v>
      </c>
      <c r="G8" s="8" t="s">
        <v>14</v>
      </c>
    </row>
    <row r="9" spans="2:12" ht="12.75">
      <c r="B9" s="13"/>
      <c r="C9" s="2"/>
      <c r="D9" s="9" t="s">
        <v>2</v>
      </c>
      <c r="F9" s="8" t="s">
        <v>27</v>
      </c>
      <c r="G9" s="9" t="s">
        <v>10</v>
      </c>
      <c r="H9" s="2"/>
      <c r="I9" s="2"/>
      <c r="J9" s="2"/>
      <c r="K9" s="2"/>
      <c r="L9" s="2"/>
    </row>
    <row r="10" spans="2:7" ht="12.75">
      <c r="B10" t="s">
        <v>5</v>
      </c>
      <c r="C10" s="8">
        <v>0</v>
      </c>
      <c r="D10" s="7">
        <v>30000</v>
      </c>
      <c r="E10" s="7">
        <v>45000</v>
      </c>
      <c r="F10" s="7">
        <v>30000</v>
      </c>
      <c r="G10" s="4">
        <v>0</v>
      </c>
    </row>
    <row r="11" spans="4:7" ht="12.75">
      <c r="D11" s="3"/>
      <c r="E11" s="3"/>
      <c r="F11" s="5"/>
      <c r="G11" s="5"/>
    </row>
    <row r="12" spans="2:7" ht="12.75">
      <c r="B12" t="s">
        <v>3</v>
      </c>
      <c r="C12" s="10">
        <v>20800</v>
      </c>
      <c r="D12" s="5">
        <v>20800</v>
      </c>
      <c r="E12" s="5">
        <v>0</v>
      </c>
      <c r="F12" s="6">
        <f>B35</f>
        <v>16900</v>
      </c>
      <c r="G12" s="5">
        <f>80*130</f>
        <v>10400</v>
      </c>
    </row>
    <row r="13" spans="2:7" ht="12.75">
      <c r="B13" t="s">
        <v>7</v>
      </c>
      <c r="C13" s="10">
        <v>151200</v>
      </c>
      <c r="D13" s="5">
        <v>50400</v>
      </c>
      <c r="E13" s="6">
        <v>0</v>
      </c>
      <c r="F13" s="6">
        <f>B33</f>
        <v>24282.931054797184</v>
      </c>
      <c r="G13" s="5">
        <f>18000*3</f>
        <v>54000</v>
      </c>
    </row>
    <row r="14" spans="2:7" ht="12.75">
      <c r="B14" s="2"/>
      <c r="C14" s="2"/>
      <c r="D14" s="11"/>
      <c r="E14" s="11"/>
      <c r="F14" s="11"/>
      <c r="G14" s="11"/>
    </row>
    <row r="15" spans="2:7" ht="12.75">
      <c r="B15" t="s">
        <v>4</v>
      </c>
      <c r="C15" s="10">
        <v>172000</v>
      </c>
      <c r="D15" s="6">
        <f>SUM(D10:D14)</f>
        <v>101200</v>
      </c>
      <c r="E15" s="12">
        <f>E10</f>
        <v>45000</v>
      </c>
      <c r="F15" s="10">
        <f>SUM(F10:F13)</f>
        <v>71182.93105479718</v>
      </c>
      <c r="G15" s="10">
        <f>SUM(G10:G13)</f>
        <v>64400</v>
      </c>
    </row>
    <row r="18" ht="12.75">
      <c r="B18" t="s">
        <v>11</v>
      </c>
    </row>
    <row r="19" ht="12.75">
      <c r="B19" t="s">
        <v>12</v>
      </c>
    </row>
    <row r="20" ht="12.75">
      <c r="B20" t="s">
        <v>16</v>
      </c>
    </row>
    <row r="24" ht="12.75">
      <c r="C24" t="s">
        <v>37</v>
      </c>
    </row>
    <row r="25" spans="2:4" ht="12.75">
      <c r="B25" s="9" t="s">
        <v>25</v>
      </c>
      <c r="C25" s="9" t="s">
        <v>38</v>
      </c>
      <c r="D25" t="s">
        <v>36</v>
      </c>
    </row>
    <row r="26" spans="1:3" ht="12.75">
      <c r="A26" t="s">
        <v>28</v>
      </c>
      <c r="B26" s="15"/>
      <c r="C26" s="15">
        <v>5853</v>
      </c>
    </row>
    <row r="27" spans="1:2" ht="12.75">
      <c r="A27" t="s">
        <v>29</v>
      </c>
      <c r="B27" s="8">
        <f>0.5*25*4*26*24*0.3</f>
        <v>9360</v>
      </c>
    </row>
    <row r="28" spans="1:3" ht="12.75">
      <c r="A28" t="s">
        <v>30</v>
      </c>
      <c r="B28" s="8" t="s">
        <v>39</v>
      </c>
      <c r="C28" s="8">
        <v>1872</v>
      </c>
    </row>
    <row r="29" spans="1:2" ht="12.75">
      <c r="A29" t="s">
        <v>33</v>
      </c>
      <c r="B29" s="8">
        <f>4000+80*24+150*15</f>
        <v>8170</v>
      </c>
    </row>
    <row r="30" spans="1:2" ht="12.75">
      <c r="A30" t="s">
        <v>35</v>
      </c>
      <c r="B30" s="15">
        <f>1500+5*PI()*38^2*0.25*2.5*0.3</f>
        <v>5752.931054797183</v>
      </c>
    </row>
    <row r="31" spans="1:3" ht="12.75">
      <c r="A31" t="s">
        <v>32</v>
      </c>
      <c r="B31" s="8"/>
      <c r="C31" s="8">
        <v>1600</v>
      </c>
    </row>
    <row r="32" spans="1:3" ht="12.75">
      <c r="A32" t="s">
        <v>31</v>
      </c>
      <c r="B32" s="9">
        <v>1000</v>
      </c>
      <c r="C32" s="2"/>
    </row>
    <row r="33" spans="1:3" ht="12.75">
      <c r="A33" s="16" t="s">
        <v>34</v>
      </c>
      <c r="B33" s="15">
        <f>SUM(B26:B32)</f>
        <v>24282.931054797184</v>
      </c>
      <c r="C33" s="15">
        <f>SUM(C26:C32)</f>
        <v>9325</v>
      </c>
    </row>
    <row r="35" spans="1:4" ht="12.75">
      <c r="A35" t="s">
        <v>3</v>
      </c>
      <c r="B35" s="14">
        <f>130*130</f>
        <v>16900</v>
      </c>
      <c r="D35" s="17">
        <f>B35/165</f>
        <v>102.42424242424242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ORNL</dc:creator>
  <cp:keywords/>
  <dc:description/>
  <cp:lastModifiedBy>tbrown</cp:lastModifiedBy>
  <dcterms:created xsi:type="dcterms:W3CDTF">2005-05-10T15:44:45Z</dcterms:created>
  <dcterms:modified xsi:type="dcterms:W3CDTF">2005-05-11T20:15:03Z</dcterms:modified>
  <cp:category/>
  <cp:version/>
  <cp:contentType/>
  <cp:contentStatus/>
</cp:coreProperties>
</file>