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<sst xmlns="http://schemas.openxmlformats.org/spreadsheetml/2006/main" count="29" uniqueCount="26">
  <si>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Engineering</t>
  </si>
  <si>
    <t xml:space="preserve">Fab </t>
  </si>
  <si>
    <t>all three ports</t>
  </si>
  <si>
    <t>Lateral supports</t>
  </si>
  <si>
    <t>subtotal</t>
  </si>
  <si>
    <t>Simplified Duct</t>
  </si>
  <si>
    <t>150 C bakeout operation</t>
  </si>
  <si>
    <t>Cost</t>
  </si>
  <si>
    <t>Bolt kit/o-ring</t>
  </si>
  <si>
    <t>Assy fab</t>
  </si>
  <si>
    <t>COST OF NB PORT DUCT/COVER OPTION</t>
  </si>
  <si>
    <t>The interface (boot) to the cryostat is not included.</t>
  </si>
  <si>
    <t>NB flange rework</t>
  </si>
  <si>
    <t>PL Goranson 5/26/05</t>
  </si>
  <si>
    <t>27 inch port flange</t>
  </si>
  <si>
    <t>27 inch blankoff Flange</t>
  </si>
  <si>
    <t>INCONEL</t>
  </si>
  <si>
    <t>SS</t>
  </si>
  <si>
    <t>24" duct material/fab</t>
  </si>
  <si>
    <t>Total(Inconel)</t>
  </si>
  <si>
    <t>Inconel</t>
  </si>
  <si>
    <t>Hybrid flange with round duct</t>
  </si>
  <si>
    <t>Inconel version can be baked to 350 C.</t>
  </si>
  <si>
    <t xml:space="preserve">Option uses basic geometry of the mod kit drawings and gives credit for incorporating existing NB </t>
  </si>
  <si>
    <t xml:space="preserve">  blankoff flange in new design. It uses a 24" duct, a 27" stainless steel wire seal, commercial </t>
  </si>
  <si>
    <t xml:space="preserve">  (MDC) flange with Viton o-ring, bored out to 20" hole.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</si>
</sst>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0" xfId="0" applyAlignment="1">
      <alignment horizontal="left"/>
    </xf>
    <xf numFmtId="1" fontId="0" fillId="0" borderId="1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Fill="1" applyBorder="1" applyAlignment="1">
      <alignment horizontal="right"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21.421875" style="0" customWidth="1"/>
    <col min="2" max="2" width="9.00390625" style="0" customWidth="1"/>
    <col min="3" max="3" width="10.421875" style="0" customWidth="1"/>
    <col min="4" max="4" width="12.28125" style="0" customWidth="1"/>
    <col min="5" max="5" width="11.57421875" style="0" customWidth="1"/>
    <col min="6" max="6" width="17.8515625" style="0" customWidth="1"/>
    <col min="7" max="7" width="25.140625" style="0" customWidth="1"/>
    <col min="8" max="8" width="26.140625" style="0" customWidth="1"/>
  </cols>
  <sheetData>
    <row r="2" spans="1:4" ht="12.75">
      <c r="A2" s="1" t="s">
        <v>10</v>
      </c>
      <c r="D2" s="1" t="s">
        <v>13</v>
      </c>
    </row>
    <row r="3" ht="12.75">
      <c r="A3" t="s">
        <v>6</v>
      </c>
    </row>
    <row r="5" spans="3:6" ht="12.75">
      <c r="C5" s="13"/>
      <c r="F5" s="22"/>
    </row>
    <row r="6" spans="4:6" ht="12.75">
      <c r="D6" s="9"/>
      <c r="E6" s="9"/>
      <c r="F6" s="9"/>
    </row>
    <row r="7" spans="3:6" ht="12.75">
      <c r="C7" s="8"/>
      <c r="D7" s="7"/>
      <c r="E7" s="7"/>
      <c r="F7" s="5"/>
    </row>
    <row r="8" ht="12.75">
      <c r="A8" t="s">
        <v>23</v>
      </c>
    </row>
    <row r="9" ht="12.75">
      <c r="A9" t="s">
        <v>24</v>
      </c>
    </row>
    <row r="10" ht="12.75">
      <c r="A10" t="s">
        <v>25</v>
      </c>
    </row>
    <row r="11" ht="12.75">
      <c r="A11" t="s">
        <v>11</v>
      </c>
    </row>
    <row r="12" ht="12.75">
      <c r="A12" t="s">
        <v>22</v>
      </c>
    </row>
    <row r="15" spans="2:3" ht="12.75">
      <c r="B15" t="s">
        <v>16</v>
      </c>
      <c r="C15" s="3" t="s">
        <v>17</v>
      </c>
    </row>
    <row r="16" spans="1:3" ht="12.75">
      <c r="A16" s="18" t="s">
        <v>5</v>
      </c>
      <c r="B16" s="12" t="s">
        <v>7</v>
      </c>
      <c r="C16" s="12" t="s">
        <v>7</v>
      </c>
    </row>
    <row r="17" spans="1:6" ht="12.75">
      <c r="A17" t="s">
        <v>18</v>
      </c>
      <c r="B17" s="10">
        <f>0.3125*24*PI()*26*0.3*25</f>
        <v>4594.579255875072</v>
      </c>
      <c r="C17" s="10">
        <f>0.3125*24*PI()*26*0.3*10</f>
        <v>1837.8317023500288</v>
      </c>
      <c r="D17" s="20"/>
      <c r="E17" s="20" t="s">
        <v>21</v>
      </c>
      <c r="F17" s="3"/>
    </row>
    <row r="18" spans="1:7" ht="12.75">
      <c r="A18" t="s">
        <v>14</v>
      </c>
      <c r="B18" s="3">
        <v>2750</v>
      </c>
      <c r="C18" s="3">
        <v>2750</v>
      </c>
      <c r="D18" s="20"/>
      <c r="E18" s="28" t="s">
        <v>2</v>
      </c>
      <c r="F18" s="3"/>
      <c r="G18" s="8"/>
    </row>
    <row r="19" spans="1:7" ht="12.75">
      <c r="A19" t="s">
        <v>15</v>
      </c>
      <c r="B19" s="10">
        <f>2850</f>
        <v>2850</v>
      </c>
      <c r="C19" s="10">
        <f>2850</f>
        <v>2850</v>
      </c>
      <c r="D19" s="8"/>
      <c r="E19" s="27" t="s">
        <v>20</v>
      </c>
      <c r="F19" s="4" t="s">
        <v>17</v>
      </c>
      <c r="G19" s="8"/>
    </row>
    <row r="20" spans="1:7" ht="12.75">
      <c r="A20" t="s">
        <v>3</v>
      </c>
      <c r="B20" s="9">
        <v>5000</v>
      </c>
      <c r="C20" s="9">
        <v>5000</v>
      </c>
      <c r="D20" s="11" t="s">
        <v>0</v>
      </c>
      <c r="E20" s="2">
        <f>B25</f>
        <v>15600</v>
      </c>
      <c r="F20" s="7">
        <v>15600</v>
      </c>
      <c r="G20" s="7"/>
    </row>
    <row r="21" spans="1:7" ht="12.75">
      <c r="A21" t="s">
        <v>12</v>
      </c>
      <c r="B21" s="9">
        <v>1800</v>
      </c>
      <c r="C21" s="9">
        <v>1800</v>
      </c>
      <c r="D21" s="11" t="s">
        <v>1</v>
      </c>
      <c r="E21" s="21">
        <f>B24*3</f>
        <v>59668.73776762522</v>
      </c>
      <c r="F21" s="29">
        <f>3*C24</f>
        <v>51398.49510705008</v>
      </c>
      <c r="G21" s="8"/>
    </row>
    <row r="22" spans="1:7" ht="12.75">
      <c r="A22" t="s">
        <v>9</v>
      </c>
      <c r="B22" s="9">
        <f>110*24</f>
        <v>2640</v>
      </c>
      <c r="C22" s="9">
        <f>110*24</f>
        <v>2640</v>
      </c>
      <c r="D22" s="19"/>
      <c r="E22" s="6"/>
      <c r="F22" s="26"/>
      <c r="G22" s="9"/>
    </row>
    <row r="23" spans="1:7" ht="12.75">
      <c r="A23" t="s">
        <v>8</v>
      </c>
      <c r="B23" s="4">
        <v>255</v>
      </c>
      <c r="C23" s="4">
        <v>255</v>
      </c>
      <c r="D23" s="24" t="s">
        <v>19</v>
      </c>
      <c r="E23" s="5">
        <f>SUM(E20:E21)</f>
        <v>75268.73776762522</v>
      </c>
      <c r="F23" s="5">
        <f>SUM(F20:F21)</f>
        <v>66998.49510705008</v>
      </c>
      <c r="G23" s="7"/>
    </row>
    <row r="24" spans="1:7" ht="12.75">
      <c r="A24" s="11" t="s">
        <v>4</v>
      </c>
      <c r="B24" s="10">
        <f>SUM(B17:B23)</f>
        <v>19889.579255875073</v>
      </c>
      <c r="C24" s="10">
        <f>SUM(C17:C23)</f>
        <v>17132.831702350028</v>
      </c>
      <c r="D24" s="25"/>
      <c r="E24" s="5"/>
      <c r="F24" s="3"/>
      <c r="G24" s="15"/>
    </row>
    <row r="25" spans="1:6" ht="12.75">
      <c r="A25" t="s">
        <v>0</v>
      </c>
      <c r="B25" s="9">
        <f>120*130</f>
        <v>15600</v>
      </c>
      <c r="C25" s="23">
        <v>15600</v>
      </c>
      <c r="F25" s="3"/>
    </row>
    <row r="26" spans="5:6" ht="12.75">
      <c r="E26" s="10"/>
      <c r="F26" s="3"/>
    </row>
    <row r="27" spans="5:7" ht="12.75">
      <c r="E27" s="10"/>
      <c r="F27" s="3"/>
      <c r="G27" s="15"/>
    </row>
    <row r="29" ht="12.75">
      <c r="G29" s="14"/>
    </row>
    <row r="30" ht="12.75">
      <c r="G30" s="16"/>
    </row>
    <row r="35" ht="12.75">
      <c r="G35" s="17"/>
    </row>
  </sheetData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ORNL</dc:creator>
  <cp:keywords/>
  <dc:description/>
  <cp:lastModifiedBy>tbrown</cp:lastModifiedBy>
  <cp:lastPrinted>2005-05-26T15:03:27Z</cp:lastPrinted>
  <dcterms:created xsi:type="dcterms:W3CDTF">2005-05-10T15:44:45Z</dcterms:created>
  <dcterms:modified xsi:type="dcterms:W3CDTF">2005-05-26T15:03:31Z</dcterms:modified>
  <cp:category/>
  <cp:version/>
  <cp:contentType/>
  <cp:contentStatus/>
</cp:coreProperties>
</file>