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00" windowHeight="10500" activeTab="0"/>
  </bookViews>
  <sheets>
    <sheet name="Stage 1 Cost" sheetId="1" r:id="rId1"/>
    <sheet name="Cost History" sheetId="2" r:id="rId2"/>
  </sheets>
  <definedNames>
    <definedName name="Bom_Report" localSheetId="1">'Cost History'!$A$14:$O$26</definedName>
    <definedName name="rate">'Stage 1 Cost'!$I$2</definedName>
    <definedName name="Workspace___BOM_2" localSheetId="1">'Cost History'!#REF!</definedName>
  </definedNames>
  <calcPr fullCalcOnLoad="1"/>
</workbook>
</file>

<file path=xl/sharedStrings.xml><?xml version="1.0" encoding="utf-8"?>
<sst xmlns="http://schemas.openxmlformats.org/spreadsheetml/2006/main" count="56" uniqueCount="43">
  <si>
    <t>(lbs)</t>
  </si>
  <si>
    <t>Weight</t>
  </si>
  <si>
    <t>Unit</t>
  </si>
  <si>
    <t>Qnty</t>
  </si>
  <si>
    <t>Total</t>
  </si>
  <si>
    <t>Lb</t>
  </si>
  <si>
    <t>Comments</t>
  </si>
  <si>
    <t>Cost ($)</t>
  </si>
  <si>
    <t>Hardware</t>
  </si>
  <si>
    <t>Description</t>
  </si>
  <si>
    <t xml:space="preserve"> </t>
  </si>
  <si>
    <t>McMaster-Carr</t>
  </si>
  <si>
    <t>Stage 1 Estimated Hardware Cost</t>
  </si>
  <si>
    <t>Comparitive Hardware Cost Estimate</t>
  </si>
  <si>
    <t>Stage 1</t>
  </si>
  <si>
    <t>Stage 2</t>
  </si>
  <si>
    <t>Stage 3</t>
  </si>
  <si>
    <t>Stage 4</t>
  </si>
  <si>
    <t>Stage 5</t>
  </si>
  <si>
    <t xml:space="preserve">Present </t>
  </si>
  <si>
    <t>Budget</t>
  </si>
  <si>
    <t xml:space="preserve">Origional </t>
  </si>
  <si>
    <t>Estimate</t>
  </si>
  <si>
    <t xml:space="preserve"> allocated to  Stage 3 Vendor engineering</t>
  </si>
  <si>
    <t>Machine hoist ring</t>
  </si>
  <si>
    <t>$ per</t>
  </si>
  <si>
    <t xml:space="preserve"> 3 $/lb</t>
  </si>
  <si>
    <t xml:space="preserve"> 7 $/lb</t>
  </si>
  <si>
    <t>Misc Hardware</t>
  </si>
  <si>
    <t>Contingency</t>
  </si>
  <si>
    <t>hrs</t>
  </si>
  <si>
    <t>wks</t>
  </si>
  <si>
    <t xml:space="preserve">PPPL Shop Rate ($/hr) = </t>
  </si>
  <si>
    <t>Equiv</t>
  </si>
  <si>
    <t>Support Axle Weldment</t>
  </si>
  <si>
    <t>Axle locking clamp</t>
  </si>
  <si>
    <t>Port 12 blank-off cover</t>
  </si>
  <si>
    <t>Lateral support Weldment</t>
  </si>
  <si>
    <t xml:space="preserve">Worm Gear </t>
  </si>
  <si>
    <t>Hand Wheel</t>
  </si>
  <si>
    <t>Assembly Cost</t>
  </si>
  <si>
    <t>Support Stand Weldment</t>
  </si>
  <si>
    <t>Worm Gear mounting bracker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</si>
</sst>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41" fontId="1" fillId="0" borderId="2" xfId="0" applyNumberFormat="1" applyFont="1" applyBorder="1" applyAlignment="1">
      <alignment/>
    </xf>
    <xf numFmtId="37" fontId="0" fillId="0" borderId="0" xfId="15" applyNumberFormat="1" applyAlignment="1">
      <alignment/>
    </xf>
    <xf numFmtId="37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37" fontId="0" fillId="0" borderId="0" xfId="0" applyNumberFormat="1" applyAlignment="1">
      <alignment/>
    </xf>
    <xf numFmtId="37" fontId="0" fillId="0" borderId="3" xfId="15" applyNumberFormat="1" applyBorder="1" applyAlignment="1">
      <alignment vertical="top"/>
    </xf>
    <xf numFmtId="37" fontId="0" fillId="0" borderId="0" xfId="15" applyNumberFormat="1" applyAlignment="1">
      <alignment horizontal="center"/>
    </xf>
    <xf numFmtId="37" fontId="0" fillId="0" borderId="0" xfId="15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8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.7109375" style="0" customWidth="1"/>
    <col min="2" max="2" width="26.00390625" style="0" customWidth="1"/>
    <col min="3" max="3" width="8.8515625" style="4" customWidth="1"/>
    <col min="4" max="4" width="5.8515625" style="4" customWidth="1"/>
    <col min="5" max="5" width="8.421875" style="0" customWidth="1"/>
    <col min="6" max="6" width="5.7109375" style="0" customWidth="1"/>
    <col min="8" max="8" width="16.140625" style="0" customWidth="1"/>
    <col min="9" max="9" width="8.57421875" style="0" customWidth="1"/>
    <col min="10" max="10" width="6.140625" style="0" customWidth="1"/>
    <col min="11" max="11" width="6.7109375" style="0" customWidth="1"/>
  </cols>
  <sheetData>
    <row r="1" ht="12.75">
      <c r="B1" s="1" t="s">
        <v>12</v>
      </c>
    </row>
    <row r="2" spans="8:9" ht="12.75">
      <c r="H2" s="24" t="s">
        <v>32</v>
      </c>
      <c r="I2" s="4">
        <v>75</v>
      </c>
    </row>
    <row r="3" spans="3:9" ht="12.75">
      <c r="C3" s="6" t="s">
        <v>2</v>
      </c>
      <c r="F3" s="4"/>
      <c r="I3" s="4" t="s">
        <v>10</v>
      </c>
    </row>
    <row r="4" spans="1:9" ht="12.75">
      <c r="A4" s="6"/>
      <c r="B4" s="6"/>
      <c r="C4" s="6" t="s">
        <v>1</v>
      </c>
      <c r="D4" s="6" t="s">
        <v>25</v>
      </c>
      <c r="E4" s="6" t="s">
        <v>2</v>
      </c>
      <c r="F4" s="6"/>
      <c r="G4" s="6" t="s">
        <v>4</v>
      </c>
      <c r="H4" s="4"/>
      <c r="I4" s="2" t="s">
        <v>33</v>
      </c>
    </row>
    <row r="5" spans="1:9" ht="13.5" thickBot="1">
      <c r="A5" s="6" t="s">
        <v>10</v>
      </c>
      <c r="B5" s="3" t="s">
        <v>9</v>
      </c>
      <c r="C5" s="3" t="s">
        <v>0</v>
      </c>
      <c r="D5" s="3" t="s">
        <v>5</v>
      </c>
      <c r="E5" s="3" t="s">
        <v>7</v>
      </c>
      <c r="F5" s="3" t="s">
        <v>3</v>
      </c>
      <c r="G5" s="3" t="s">
        <v>7</v>
      </c>
      <c r="H5" s="3" t="s">
        <v>6</v>
      </c>
      <c r="I5" s="3" t="s">
        <v>30</v>
      </c>
    </row>
    <row r="6" spans="2:9" ht="12.75">
      <c r="B6" t="s">
        <v>41</v>
      </c>
      <c r="C6" s="23">
        <v>290</v>
      </c>
      <c r="D6" s="4">
        <v>7</v>
      </c>
      <c r="E6" s="9">
        <f>C6*D6</f>
        <v>2030</v>
      </c>
      <c r="F6" s="4">
        <v>2</v>
      </c>
      <c r="G6" s="10">
        <f>E6*F6</f>
        <v>4060</v>
      </c>
      <c r="I6" s="25">
        <f>G6/rate</f>
        <v>54.13333333333333</v>
      </c>
    </row>
    <row r="7" spans="2:9" ht="12.75">
      <c r="B7" t="s">
        <v>34</v>
      </c>
      <c r="C7" s="23">
        <v>47</v>
      </c>
      <c r="D7" s="4">
        <v>15</v>
      </c>
      <c r="E7" s="9">
        <f>C7*D7</f>
        <v>705</v>
      </c>
      <c r="F7" s="4">
        <v>2</v>
      </c>
      <c r="G7" s="10">
        <f>E7*F7</f>
        <v>1410</v>
      </c>
      <c r="I7" s="25">
        <f>G7/rate</f>
        <v>18.8</v>
      </c>
    </row>
    <row r="8" spans="2:9" ht="12.75">
      <c r="B8" t="s">
        <v>35</v>
      </c>
      <c r="C8" s="23">
        <v>19</v>
      </c>
      <c r="D8" s="4">
        <v>15</v>
      </c>
      <c r="E8" s="9">
        <f>C8*D8</f>
        <v>285</v>
      </c>
      <c r="F8" s="4">
        <v>2</v>
      </c>
      <c r="G8" s="10">
        <f>E8*F8</f>
        <v>570</v>
      </c>
      <c r="I8" s="25">
        <f>G8/rate</f>
        <v>7.6</v>
      </c>
    </row>
    <row r="9" spans="2:9" ht="12.75">
      <c r="B9" t="s">
        <v>36</v>
      </c>
      <c r="C9" s="23">
        <v>115</v>
      </c>
      <c r="D9" s="4">
        <v>7</v>
      </c>
      <c r="E9" s="9">
        <f>C9*D9</f>
        <v>805</v>
      </c>
      <c r="F9" s="4">
        <v>2</v>
      </c>
      <c r="G9" s="10">
        <f>E9*F9</f>
        <v>1610</v>
      </c>
      <c r="I9" s="25">
        <f>G9/rate</f>
        <v>21.466666666666665</v>
      </c>
    </row>
    <row r="10" spans="2:9" ht="12.75">
      <c r="B10" t="s">
        <v>37</v>
      </c>
      <c r="C10" s="23">
        <v>46</v>
      </c>
      <c r="D10" s="4">
        <v>15</v>
      </c>
      <c r="E10" s="9">
        <f>C10*D10</f>
        <v>690</v>
      </c>
      <c r="F10" s="4">
        <v>1</v>
      </c>
      <c r="G10" s="10">
        <f>E10*F10</f>
        <v>690</v>
      </c>
      <c r="I10" s="25">
        <f>G10/rate</f>
        <v>9.2</v>
      </c>
    </row>
    <row r="11" spans="2:9" ht="12.75">
      <c r="B11" t="s">
        <v>42</v>
      </c>
      <c r="C11" s="23">
        <v>20</v>
      </c>
      <c r="D11" s="4">
        <v>30</v>
      </c>
      <c r="E11" s="9">
        <f>C11*D11</f>
        <v>600</v>
      </c>
      <c r="F11" s="4">
        <v>1</v>
      </c>
      <c r="G11" s="10">
        <f>E11*F11</f>
        <v>600</v>
      </c>
      <c r="I11" s="25">
        <f>G11/rate</f>
        <v>8</v>
      </c>
    </row>
    <row r="12" spans="2:8" ht="12.75">
      <c r="B12" t="s">
        <v>24</v>
      </c>
      <c r="C12" s="23" t="s">
        <v>10</v>
      </c>
      <c r="D12" s="4" t="s">
        <v>10</v>
      </c>
      <c r="E12" s="14">
        <v>210.48</v>
      </c>
      <c r="F12" s="4">
        <v>2</v>
      </c>
      <c r="G12" s="10">
        <f>E12*F12</f>
        <v>420.96</v>
      </c>
      <c r="H12" t="s">
        <v>11</v>
      </c>
    </row>
    <row r="13" spans="2:7" ht="12.75">
      <c r="B13" t="s">
        <v>38</v>
      </c>
      <c r="C13" s="23"/>
      <c r="E13" s="10">
        <v>250</v>
      </c>
      <c r="F13" s="4">
        <v>1</v>
      </c>
      <c r="G13" s="10">
        <f>E13*F13</f>
        <v>250</v>
      </c>
    </row>
    <row r="14" spans="2:8" ht="12.75">
      <c r="B14" t="s">
        <v>39</v>
      </c>
      <c r="C14" s="23"/>
      <c r="E14" s="10">
        <v>153.72</v>
      </c>
      <c r="F14" s="4">
        <v>1</v>
      </c>
      <c r="G14" s="10">
        <f>E14*F14</f>
        <v>153.72</v>
      </c>
      <c r="H14" t="s">
        <v>11</v>
      </c>
    </row>
    <row r="15" spans="2:7" ht="12.75">
      <c r="B15" t="s">
        <v>28</v>
      </c>
      <c r="C15" s="23" t="s">
        <v>10</v>
      </c>
      <c r="D15" s="4" t="s">
        <v>10</v>
      </c>
      <c r="E15" s="16" t="s">
        <v>10</v>
      </c>
      <c r="F15" s="4"/>
      <c r="G15" s="10">
        <v>500</v>
      </c>
    </row>
    <row r="16" spans="3:7" ht="12.75">
      <c r="C16" s="23"/>
      <c r="E16" s="16"/>
      <c r="F16" s="4"/>
      <c r="G16" s="10"/>
    </row>
    <row r="17" spans="2:9" ht="12.75">
      <c r="B17" t="s">
        <v>40</v>
      </c>
      <c r="C17" s="23"/>
      <c r="E17" s="16"/>
      <c r="F17" s="4"/>
      <c r="G17" s="10">
        <v>1800</v>
      </c>
      <c r="I17" s="25">
        <f>G17/rate</f>
        <v>24</v>
      </c>
    </row>
    <row r="18" spans="2:9" ht="13.5" thickBot="1">
      <c r="B18" s="24" t="s">
        <v>29</v>
      </c>
      <c r="C18" s="23"/>
      <c r="E18" s="16"/>
      <c r="F18" s="4"/>
      <c r="G18" s="10">
        <v>3000</v>
      </c>
      <c r="I18" s="28">
        <f>G18/rate</f>
        <v>40</v>
      </c>
    </row>
    <row r="19" spans="2:11" ht="13.5" thickBot="1">
      <c r="B19" s="12"/>
      <c r="E19" s="11"/>
      <c r="F19" s="4"/>
      <c r="G19" s="13">
        <f>SUM(G6:G18)</f>
        <v>15064.679999999998</v>
      </c>
      <c r="H19" s="12"/>
      <c r="I19" s="26">
        <f>SUM(I6:I18)</f>
        <v>183.2</v>
      </c>
      <c r="J19" s="27">
        <f>I19/40</f>
        <v>4.58</v>
      </c>
      <c r="K19" t="s">
        <v>31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workbookViewId="0" topLeftCell="A1">
      <selection activeCell="D38" sqref="D38"/>
    </sheetView>
  </sheetViews>
  <sheetFormatPr defaultColWidth="9.140625" defaultRowHeight="12.75"/>
  <cols>
    <col min="2" max="2" width="8.57421875" style="0" customWidth="1"/>
    <col min="3" max="3" width="9.7109375" style="0" customWidth="1"/>
    <col min="4" max="4" width="9.421875" style="0" customWidth="1"/>
    <col min="5" max="5" width="10.8515625" style="0" customWidth="1"/>
    <col min="6" max="6" width="9.28125" style="0" customWidth="1"/>
    <col min="7" max="7" width="40.00390625" style="0" customWidth="1"/>
    <col min="8" max="8" width="12.57421875" style="4" customWidth="1"/>
  </cols>
  <sheetData>
    <row r="2" ht="12.75">
      <c r="B2" s="1" t="s">
        <v>13</v>
      </c>
    </row>
    <row r="4" spans="3:8" ht="12.75">
      <c r="C4" s="4"/>
      <c r="D4" s="4" t="s">
        <v>21</v>
      </c>
      <c r="E4" s="4" t="s">
        <v>26</v>
      </c>
      <c r="H4" s="4" t="s">
        <v>27</v>
      </c>
    </row>
    <row r="5" spans="3:8" ht="12.75">
      <c r="C5" s="4" t="s">
        <v>19</v>
      </c>
      <c r="D5" s="4" t="s">
        <v>8</v>
      </c>
      <c r="E5" s="4" t="s">
        <v>8</v>
      </c>
      <c r="H5" s="4" t="s">
        <v>8</v>
      </c>
    </row>
    <row r="6" spans="2:8" ht="13.5" thickBot="1">
      <c r="B6" s="7"/>
      <c r="C6" s="8" t="s">
        <v>20</v>
      </c>
      <c r="D6" s="8" t="s">
        <v>22</v>
      </c>
      <c r="E6" s="8" t="s">
        <v>22</v>
      </c>
      <c r="H6" s="8" t="s">
        <v>22</v>
      </c>
    </row>
    <row r="7" spans="2:8" ht="12.75">
      <c r="B7" s="4" t="s">
        <v>14</v>
      </c>
      <c r="C7" s="14">
        <v>30000</v>
      </c>
      <c r="D7" s="14">
        <v>40000</v>
      </c>
      <c r="E7" s="14">
        <v>4865</v>
      </c>
      <c r="H7" s="19">
        <v>10000</v>
      </c>
    </row>
    <row r="8" spans="2:8" ht="12.75">
      <c r="B8" s="4" t="s">
        <v>15</v>
      </c>
      <c r="C8" s="14">
        <v>30000</v>
      </c>
      <c r="D8" s="14">
        <v>30000</v>
      </c>
      <c r="E8" s="14">
        <v>10800</v>
      </c>
      <c r="H8" s="19">
        <v>25000</v>
      </c>
    </row>
    <row r="9" spans="2:8" ht="12.75">
      <c r="B9" s="4" t="s">
        <v>16</v>
      </c>
      <c r="C9" s="14">
        <v>102000</v>
      </c>
      <c r="D9" s="14">
        <v>335000</v>
      </c>
      <c r="E9" s="14">
        <v>194900</v>
      </c>
      <c r="H9" s="19">
        <v>360000</v>
      </c>
    </row>
    <row r="10" spans="2:8" ht="12.75">
      <c r="B10" s="4" t="s">
        <v>17</v>
      </c>
      <c r="C10" s="15">
        <v>77500</v>
      </c>
      <c r="D10" s="15">
        <v>90000</v>
      </c>
      <c r="E10" s="15">
        <v>33566</v>
      </c>
      <c r="H10" s="20">
        <v>75000</v>
      </c>
    </row>
    <row r="11" spans="2:8" ht="12.75">
      <c r="B11" s="4" t="s">
        <v>18</v>
      </c>
      <c r="C11" s="15">
        <v>30000</v>
      </c>
      <c r="D11" s="15">
        <v>0</v>
      </c>
      <c r="E11" s="15">
        <v>2962</v>
      </c>
      <c r="H11" s="20">
        <v>12000</v>
      </c>
    </row>
    <row r="13" spans="3:8" ht="12.75">
      <c r="C13" s="17">
        <f>SUM(C7:C11)</f>
        <v>269500</v>
      </c>
      <c r="D13" s="17">
        <f>SUM(D7:D11)</f>
        <v>495000</v>
      </c>
      <c r="E13" s="17">
        <f>SUM(E7:E11)</f>
        <v>247093</v>
      </c>
      <c r="F13" s="17">
        <f>C13-E13</f>
        <v>22407</v>
      </c>
      <c r="H13" s="21">
        <f>SUM(H7:H11)</f>
        <v>482000</v>
      </c>
    </row>
    <row r="14" spans="6:8" s="5" customFormat="1" ht="12.75">
      <c r="F14" s="18">
        <v>50000</v>
      </c>
      <c r="G14" s="5" t="s">
        <v>23</v>
      </c>
      <c r="H14" s="22"/>
    </row>
    <row r="15" ht="12.75">
      <c r="F15" s="17">
        <f>F13+F14</f>
        <v>72407</v>
      </c>
    </row>
    <row r="17" ht="12.75">
      <c r="E17" s="17">
        <f>C13-E13</f>
        <v>22407</v>
      </c>
    </row>
    <row r="25" s="5" customFormat="1" ht="12.75">
      <c r="H25" s="22"/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2005-05-24T15:26:33Z</cp:lastPrinted>
  <dcterms:created xsi:type="dcterms:W3CDTF">2005-03-23T14:49:55Z</dcterms:created>
  <dcterms:modified xsi:type="dcterms:W3CDTF">2005-09-16T20:07:45Z</dcterms:modified>
  <cp:category/>
  <cp:version/>
  <cp:contentType/>
  <cp:contentStatus/>
</cp:coreProperties>
</file>