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18075" windowHeight="11175" tabRatio="868" activeTab="4"/>
  </bookViews>
  <sheets>
    <sheet name="Targeting 3-5 and 1-2" sheetId="1" r:id="rId1"/>
    <sheet name="Target all modes with all coils" sheetId="2" r:id="rId2"/>
    <sheet name="Targeting 3-5 3-6 and 1-2" sheetId="3" r:id="rId3"/>
    <sheet name="Coil Realignment" sheetId="4" r:id="rId4"/>
    <sheet name="Bmns Targets &amp; Coupling Matrix" sheetId="5" r:id="rId5"/>
  </sheets>
  <definedNames/>
  <calcPr fullCalcOnLoad="1"/>
</workbook>
</file>

<file path=xl/sharedStrings.xml><?xml version="1.0" encoding="utf-8"?>
<sst xmlns="http://schemas.openxmlformats.org/spreadsheetml/2006/main" count="195" uniqueCount="75">
  <si>
    <t>C1</t>
  </si>
  <si>
    <t>C2</t>
  </si>
  <si>
    <t>C3</t>
  </si>
  <si>
    <t>C4</t>
  </si>
  <si>
    <t>Before</t>
  </si>
  <si>
    <t>After</t>
  </si>
  <si>
    <t>`</t>
  </si>
  <si>
    <t>Bm5n3sin</t>
  </si>
  <si>
    <t>Bm5n3cos</t>
  </si>
  <si>
    <t>Target</t>
  </si>
  <si>
    <t>Coil</t>
  </si>
  <si>
    <t>Bm2n1sin</t>
  </si>
  <si>
    <t>Bm2n1cos</t>
  </si>
  <si>
    <t>Max</t>
  </si>
  <si>
    <t>Min</t>
  </si>
  <si>
    <t>Ratio</t>
  </si>
  <si>
    <t>Bm6n3sin</t>
  </si>
  <si>
    <t>Bm6n3cos</t>
  </si>
  <si>
    <t>All Coils (Mod C1-4)</t>
  </si>
  <si>
    <t>Note: Targeting of 6 modes with 6 DOFs not effective due to ill-conditioning of some DOFs for particular modes effectively reducing number of DOFs which can be targeted.</t>
  </si>
  <si>
    <t>Each Coil Independently controlling self field errors</t>
  </si>
  <si>
    <t>Origin</t>
  </si>
  <si>
    <t>X</t>
  </si>
  <si>
    <t>axis</t>
  </si>
  <si>
    <t>Y</t>
  </si>
  <si>
    <t>Z</t>
  </si>
  <si>
    <t>x, in</t>
  </si>
  <si>
    <t>y, in</t>
  </si>
  <si>
    <t>z, in</t>
  </si>
  <si>
    <t>net, in</t>
  </si>
  <si>
    <t>Coil Realignment relative to global coordinate system</t>
  </si>
  <si>
    <t>All Coils Collectively controlling net field errors</t>
  </si>
  <si>
    <t>Target Field Errors</t>
  </si>
  <si>
    <t>Each As-Built Coil Relative to Design</t>
  </si>
  <si>
    <t>Resonant Mode on m50 plasma</t>
  </si>
  <si>
    <t>Bm5n3s</t>
  </si>
  <si>
    <t>Bm5n3c</t>
  </si>
  <si>
    <t>Bm6n3s</t>
  </si>
  <si>
    <t>Bm6n3c</t>
  </si>
  <si>
    <t>Bm2n1s</t>
  </si>
  <si>
    <t>Bm2n1c</t>
  </si>
  <si>
    <t>C1-4</t>
  </si>
  <si>
    <t>Coupling Matrix of Bmns vs Coil Displacement/Rotation*</t>
  </si>
  <si>
    <t>*For .01 meter displacement or .01 radian rotation</t>
  </si>
  <si>
    <t>dx - radial displacement</t>
  </si>
  <si>
    <t>C1_dx</t>
  </si>
  <si>
    <t>dy - toroidal displacement</t>
  </si>
  <si>
    <t>C1_dy</t>
  </si>
  <si>
    <t>dz - vertical displacement</t>
  </si>
  <si>
    <t>C1_dz</t>
  </si>
  <si>
    <t>rx - rotation about radial vector</t>
  </si>
  <si>
    <t>C1_rx</t>
  </si>
  <si>
    <t>ry - rotation about toroidal vector</t>
  </si>
  <si>
    <t>C1_ry</t>
  </si>
  <si>
    <t>rz - rotation about vertical vector</t>
  </si>
  <si>
    <t>C1_rz</t>
  </si>
  <si>
    <t>C2_dx</t>
  </si>
  <si>
    <t>C2_dy</t>
  </si>
  <si>
    <t>C2_dz</t>
  </si>
  <si>
    <t>C2_rx</t>
  </si>
  <si>
    <t>C2_ry</t>
  </si>
  <si>
    <t>C2_rz</t>
  </si>
  <si>
    <t>C3_dx</t>
  </si>
  <si>
    <t>C3_dy</t>
  </si>
  <si>
    <t>C3_dz</t>
  </si>
  <si>
    <t>C3_rx</t>
  </si>
  <si>
    <t>C3_ry</t>
  </si>
  <si>
    <t>C3_rz</t>
  </si>
  <si>
    <t>C4_dx</t>
  </si>
  <si>
    <t>C4_dy</t>
  </si>
  <si>
    <t>C4_dz</t>
  </si>
  <si>
    <t>C4_rx</t>
  </si>
  <si>
    <t>C4_ry</t>
  </si>
  <si>
    <t>C4_rz</t>
  </si>
  <si>
    <t>All As Built Coils Collectively Relative to Design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</si>
</sst>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4"/>
      <name val="Arial"/>
      <family val="0"/>
    </font>
    <font>
      <b/>
      <sz val="11.25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8.75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1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Reduction in Field Errors 
following Realignment of As-Built Coils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05"/>
          <c:w val="0.812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v>Before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'Targeting 3-5 and 1-2'!$B$2:$B$20</c:f>
              <c:strCache/>
            </c:strRef>
          </c:cat>
          <c:val>
            <c:numRef>
              <c:f>'Targeting 3-5 and 1-2'!$C$2:$C$20</c:f>
              <c:numCache/>
            </c:numRef>
          </c:val>
        </c:ser>
        <c:ser>
          <c:idx val="1"/>
          <c:order val="1"/>
          <c:tx>
            <c:v>After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'Targeting 3-5 and 1-2'!$B$2:$B$20</c:f>
              <c:strCache/>
            </c:strRef>
          </c:cat>
          <c:val>
            <c:numRef>
              <c:f>'Targeting 3-5 and 1-2'!$D$2:$D$20</c:f>
              <c:numCache/>
            </c:numRef>
          </c:val>
        </c:ser>
        <c:axId val="19781175"/>
        <c:axId val="43812848"/>
      </c:barChart>
      <c:catAx>
        <c:axId val="19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3/5 sin                 3/5 cos                  1/2 sin               1/2 cos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Resonant Bmn (B.Grad[s]/B.Grad[phi])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8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Reduction in Field Errors 
following Realignment of As-Built Coils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20125"/>
          <c:w val="0.769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'Target all modes with all coils'!$B$3</c:f>
              <c:strCache>
                <c:ptCount val="1"/>
                <c:pt idx="0">
                  <c:v>Before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'Target all modes with all coils'!$B$4:$B$9</c:f>
              <c:numCache/>
            </c:numRef>
          </c:val>
        </c:ser>
        <c:ser>
          <c:idx val="1"/>
          <c:order val="1"/>
          <c:tx>
            <c:strRef>
              <c:f>'Target all modes with all coils'!$C$3</c:f>
              <c:strCache>
                <c:ptCount val="1"/>
                <c:pt idx="0">
                  <c:v>After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'Target all modes with all coils'!$C$4:$C$9</c:f>
              <c:numCache/>
            </c:numRef>
          </c:val>
        </c:ser>
        <c:axId val="58771313"/>
        <c:axId val="59179770"/>
      </c:barChart>
      <c:catAx>
        <c:axId val="5877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3/5 sin    3/5 cos    3/6 sin    3/6 cos   1/2 sin  1/2 cos
Resonant Mode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Resonant Bmn (B.Grad[s]/B.Grad[phi])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71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Reduction in Field Errors 
following Realignment of As-Built Coils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"/>
          <c:w val="0.813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v>Before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'Targeting 3-5 3-6 and 1-2'!$B$2:$B$30</c:f>
              <c:strCache/>
            </c:strRef>
          </c:cat>
          <c:val>
            <c:numRef>
              <c:f>'Targeting 3-5 3-6 and 1-2'!$C$2:$C$30</c:f>
              <c:numCache/>
            </c:numRef>
          </c:val>
        </c:ser>
        <c:ser>
          <c:idx val="1"/>
          <c:order val="1"/>
          <c:tx>
            <c:v>After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'Targeting 3-5 3-6 and 1-2'!$B$2:$B$30</c:f>
              <c:strCache/>
            </c:strRef>
          </c:cat>
          <c:val>
            <c:numRef>
              <c:f>'Targeting 3-5 3-6 and 1-2'!$D$2:$D$30</c:f>
              <c:numCache/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3/5 sin     3/5 cos         3/6 sin     3/6 cos            1/2 sin      1/2 cos
Resonant Mode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Resonant Bmn (B.Grad[s]/B.Grad[phi])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5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</xdr:row>
      <xdr:rowOff>114300</xdr:rowOff>
    </xdr:from>
    <xdr:to>
      <xdr:col>17</xdr:col>
      <xdr:colOff>552450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4552950" y="276225"/>
        <a:ext cx="6191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19050</xdr:rowOff>
    </xdr:from>
    <xdr:to>
      <xdr:col>15</xdr:col>
      <xdr:colOff>581025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705225" y="180975"/>
        <a:ext cx="5991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47625</xdr:rowOff>
    </xdr:from>
    <xdr:to>
      <xdr:col>17</xdr:col>
      <xdr:colOff>76200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314825" y="209550"/>
        <a:ext cx="6200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K38" sqref="K38"/>
    </sheetView>
  </sheetViews>
  <sheetFormatPr defaultColWidth="9.140625" defaultRowHeight="12.75"/>
  <cols>
    <col min="1" max="1" width="12.28125" style="0" customWidth="1"/>
    <col min="5" max="5" width="3.421875" style="0" customWidth="1"/>
  </cols>
  <sheetData>
    <row r="1" spans="1:6" ht="12.75">
      <c r="A1" t="s">
        <v>9</v>
      </c>
      <c r="B1" t="s">
        <v>10</v>
      </c>
      <c r="C1" t="s">
        <v>4</v>
      </c>
      <c r="D1" t="s">
        <v>5</v>
      </c>
      <c r="F1" t="s">
        <v>15</v>
      </c>
    </row>
    <row r="2" spans="1:6" ht="12.75">
      <c r="A2" t="s">
        <v>7</v>
      </c>
      <c r="B2" t="s">
        <v>0</v>
      </c>
      <c r="C2" s="1">
        <v>-7.333029E-07</v>
      </c>
      <c r="D2" s="1">
        <v>-7.554852E-09</v>
      </c>
      <c r="F2" s="1">
        <f>ABS(D2/C2)</f>
        <v>0.010302498462777114</v>
      </c>
    </row>
    <row r="3" spans="2:6" ht="12.75">
      <c r="B3" t="s">
        <v>1</v>
      </c>
      <c r="C3" s="1">
        <v>-1.362322E-06</v>
      </c>
      <c r="D3" s="1">
        <v>1.230843E-07</v>
      </c>
      <c r="F3" s="1">
        <f>ABS(D3/C3)</f>
        <v>0.09034890429722195</v>
      </c>
    </row>
    <row r="4" spans="2:6" ht="12.75">
      <c r="B4" t="s">
        <v>2</v>
      </c>
      <c r="C4" s="1">
        <v>-5.788815E-07</v>
      </c>
      <c r="D4" s="1">
        <v>-5.208464E-08</v>
      </c>
      <c r="F4" s="1">
        <f>ABS(D4/C4)</f>
        <v>0.08997461483913374</v>
      </c>
    </row>
    <row r="5" spans="2:6" ht="12.75">
      <c r="B5" t="s">
        <v>3</v>
      </c>
      <c r="C5" s="1">
        <v>-1.873154E-06</v>
      </c>
      <c r="D5" s="1">
        <v>7.855182E-08</v>
      </c>
      <c r="F5" s="1">
        <f>ABS(D5/C5)</f>
        <v>0.04193559098717991</v>
      </c>
    </row>
    <row r="7" spans="1:6" ht="12.75">
      <c r="A7" t="s">
        <v>8</v>
      </c>
      <c r="B7" t="s">
        <v>0</v>
      </c>
      <c r="C7" s="1">
        <v>3.007778E-06</v>
      </c>
      <c r="D7" s="1">
        <v>-2.279819E-07</v>
      </c>
      <c r="F7" s="1">
        <f>ABS(D7/C7)</f>
        <v>0.07579744914684527</v>
      </c>
    </row>
    <row r="8" spans="2:6" ht="12.75">
      <c r="B8" t="s">
        <v>1</v>
      </c>
      <c r="C8" s="1">
        <v>-2.174357E-05</v>
      </c>
      <c r="D8" s="1">
        <v>1.313796E-06</v>
      </c>
      <c r="F8" s="1">
        <f>ABS(D8/C8)</f>
        <v>0.060422276562680365</v>
      </c>
    </row>
    <row r="9" spans="2:6" ht="12.75">
      <c r="B9" t="s">
        <v>2</v>
      </c>
      <c r="C9" s="1">
        <v>1.615641E-05</v>
      </c>
      <c r="D9" s="1">
        <v>-3.877569E-07</v>
      </c>
      <c r="F9" s="1">
        <f>ABS(D9/C9)</f>
        <v>0.024000189398511177</v>
      </c>
    </row>
    <row r="10" spans="2:6" ht="12.75">
      <c r="B10" t="s">
        <v>3</v>
      </c>
      <c r="C10" s="1">
        <v>-8.932019E-06</v>
      </c>
      <c r="D10" s="1">
        <v>6.508056E-07</v>
      </c>
      <c r="F10" s="1">
        <f>ABS(D10/C10)</f>
        <v>0.07286209310571327</v>
      </c>
    </row>
    <row r="12" spans="1:6" ht="12.75">
      <c r="A12" t="s">
        <v>11</v>
      </c>
      <c r="B12" t="s">
        <v>0</v>
      </c>
      <c r="C12" s="1">
        <v>6.617005E-06</v>
      </c>
      <c r="D12" s="1">
        <v>-1.305095E-07</v>
      </c>
      <c r="F12" s="1">
        <f>ABS(D12/C12)</f>
        <v>0.0197233491587206</v>
      </c>
    </row>
    <row r="13" spans="2:6" ht="12.75">
      <c r="B13" t="s">
        <v>1</v>
      </c>
      <c r="C13" s="1">
        <v>-8.359926E-06</v>
      </c>
      <c r="D13" s="1">
        <v>-9.141662E-07</v>
      </c>
      <c r="F13" s="1">
        <f>ABS(D13/C13)</f>
        <v>0.10935099186284662</v>
      </c>
    </row>
    <row r="14" spans="2:6" ht="12.75">
      <c r="B14" t="s">
        <v>2</v>
      </c>
      <c r="C14" s="1">
        <v>3.703232E-05</v>
      </c>
      <c r="D14" s="1">
        <v>1.54274E-08</v>
      </c>
      <c r="F14" s="1">
        <f>ABS(D14/C14)</f>
        <v>0.00041659285726630143</v>
      </c>
    </row>
    <row r="15" spans="2:6" ht="12.75">
      <c r="B15" t="s">
        <v>3</v>
      </c>
      <c r="C15" s="1">
        <v>-1.688603E-05</v>
      </c>
      <c r="D15" s="1">
        <v>6.148724E-07</v>
      </c>
      <c r="F15" s="1">
        <f>ABS(D15/C15)</f>
        <v>0.03641308229346981</v>
      </c>
    </row>
    <row r="17" spans="1:6" ht="12.75">
      <c r="A17" t="s">
        <v>12</v>
      </c>
      <c r="B17" t="s">
        <v>0</v>
      </c>
      <c r="C17" s="1">
        <v>1.76057E-07</v>
      </c>
      <c r="D17" s="1">
        <v>1.481363E-07</v>
      </c>
      <c r="F17" s="1">
        <f aca="true" t="shared" si="0" ref="F17:F23">ABS(D17/C17)</f>
        <v>0.8414110202945637</v>
      </c>
    </row>
    <row r="18" spans="2:6" ht="12.75">
      <c r="B18" t="s">
        <v>1</v>
      </c>
      <c r="C18" s="1">
        <v>3.662E-05</v>
      </c>
      <c r="D18" s="1">
        <v>-8.330109E-07</v>
      </c>
      <c r="F18" s="1">
        <f t="shared" si="0"/>
        <v>0.022747430365920262</v>
      </c>
    </row>
    <row r="19" spans="2:6" ht="12.75">
      <c r="B19" t="s">
        <v>2</v>
      </c>
      <c r="C19" s="1">
        <v>4.371352E-06</v>
      </c>
      <c r="D19" s="1">
        <v>-1.532313E-07</v>
      </c>
      <c r="F19" s="1">
        <f t="shared" si="0"/>
        <v>0.03505352577417696</v>
      </c>
    </row>
    <row r="20" spans="2:6" ht="12.75">
      <c r="B20" t="s">
        <v>3</v>
      </c>
      <c r="C20" s="1">
        <v>-1.422783E-05</v>
      </c>
      <c r="D20" s="1">
        <v>-1.803218E-07</v>
      </c>
      <c r="F20" s="1">
        <f t="shared" si="0"/>
        <v>0.012673879291501234</v>
      </c>
    </row>
    <row r="22" spans="1:6" ht="12.75">
      <c r="A22" t="s">
        <v>13</v>
      </c>
      <c r="C22" s="1">
        <f>MAX(C2:C20)</f>
        <v>3.703232E-05</v>
      </c>
      <c r="D22" s="1">
        <f>MAX(D2:D20)</f>
        <v>1.313796E-06</v>
      </c>
      <c r="F22" s="1">
        <f t="shared" si="0"/>
        <v>0.03547701035203843</v>
      </c>
    </row>
    <row r="23" spans="1:6" ht="12.75">
      <c r="A23" t="s">
        <v>14</v>
      </c>
      <c r="C23" s="1">
        <f>MIN(C2:C20)</f>
        <v>-2.174357E-05</v>
      </c>
      <c r="D23" s="1">
        <f>MIN(D2:D20)</f>
        <v>-9.141662E-07</v>
      </c>
      <c r="F23" s="1">
        <f t="shared" si="0"/>
        <v>0.04204305916645702</v>
      </c>
    </row>
    <row r="27" ht="12.75">
      <c r="F27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O33" sqref="O33"/>
    </sheetView>
  </sheetViews>
  <sheetFormatPr defaultColWidth="9.140625" defaultRowHeight="12.75"/>
  <cols>
    <col min="1" max="1" width="13.28125" style="0" customWidth="1"/>
    <col min="4" max="4" width="4.57421875" style="0" customWidth="1"/>
  </cols>
  <sheetData>
    <row r="1" spans="1:7" ht="12.75">
      <c r="A1" t="s">
        <v>18</v>
      </c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1:5" ht="12.75">
      <c r="A3" t="s">
        <v>9</v>
      </c>
      <c r="B3" t="s">
        <v>4</v>
      </c>
      <c r="C3" t="s">
        <v>5</v>
      </c>
      <c r="E3" t="s">
        <v>15</v>
      </c>
    </row>
    <row r="4" spans="1:5" ht="12.75">
      <c r="A4" t="s">
        <v>7</v>
      </c>
      <c r="B4" s="1">
        <v>-4.54766E-06</v>
      </c>
      <c r="C4" s="1">
        <v>-2.995764E-09</v>
      </c>
      <c r="E4" s="1">
        <f aca="true" t="shared" si="0" ref="E4:E9">C4/B4</f>
        <v>0.0006587484552495129</v>
      </c>
    </row>
    <row r="5" spans="1:5" ht="12.75">
      <c r="A5" t="s">
        <v>8</v>
      </c>
      <c r="B5" s="1">
        <v>-1.15114E-05</v>
      </c>
      <c r="C5" s="1">
        <v>5.770466E-07</v>
      </c>
      <c r="E5" s="1">
        <f t="shared" si="0"/>
        <v>-0.05012827284257345</v>
      </c>
    </row>
    <row r="6" spans="1:5" ht="12.75">
      <c r="A6" t="s">
        <v>16</v>
      </c>
      <c r="B6" s="1">
        <v>-7.45461E-07</v>
      </c>
      <c r="C6" s="1">
        <v>-5.369863E-09</v>
      </c>
      <c r="E6" s="1">
        <f t="shared" si="0"/>
        <v>0.0072034123850878845</v>
      </c>
    </row>
    <row r="7" spans="1:5" ht="12.75">
      <c r="A7" t="s">
        <v>17</v>
      </c>
      <c r="B7" s="1">
        <v>-1.387767E-06</v>
      </c>
      <c r="C7" s="1">
        <v>4.731219E-08</v>
      </c>
      <c r="E7" s="1">
        <f t="shared" si="0"/>
        <v>-0.03409231520853284</v>
      </c>
    </row>
    <row r="8" spans="1:5" ht="12.75">
      <c r="A8" t="s">
        <v>11</v>
      </c>
      <c r="B8" s="1">
        <v>1.840337E-05</v>
      </c>
      <c r="C8" s="1">
        <v>-1.069785E-07</v>
      </c>
      <c r="E8" s="1">
        <f t="shared" si="0"/>
        <v>-0.00581298425234074</v>
      </c>
    </row>
    <row r="9" spans="1:5" ht="12.75">
      <c r="A9" t="s">
        <v>12</v>
      </c>
      <c r="B9" s="1">
        <v>2.693957E-05</v>
      </c>
      <c r="C9" s="1">
        <v>6.477085E-09</v>
      </c>
      <c r="E9" s="1">
        <f t="shared" si="0"/>
        <v>0.00024043015534397914</v>
      </c>
    </row>
    <row r="11" spans="2:5" ht="12.75">
      <c r="B11" s="1">
        <f>MAX(B4:B9)</f>
        <v>2.693957E-05</v>
      </c>
      <c r="C11" s="1">
        <f>MAX(C4:C9)</f>
        <v>5.770466E-07</v>
      </c>
      <c r="E11" s="1">
        <f>MAX(E4:E9)</f>
        <v>0.0072034123850878845</v>
      </c>
    </row>
    <row r="12" spans="2:5" ht="12.75">
      <c r="B12" s="1">
        <f>MIN(B4:B9)</f>
        <v>-1.15114E-05</v>
      </c>
      <c r="C12" s="1">
        <f>MIN(C4:C9)</f>
        <v>-1.069785E-07</v>
      </c>
      <c r="E12" s="1">
        <f>MIN(E4:E9)</f>
        <v>-0.05012827284257345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K39" sqref="K39"/>
    </sheetView>
  </sheetViews>
  <sheetFormatPr defaultColWidth="9.140625" defaultRowHeight="12.75"/>
  <cols>
    <col min="1" max="1" width="12.28125" style="0" customWidth="1"/>
    <col min="5" max="5" width="3.421875" style="0" customWidth="1"/>
    <col min="6" max="6" width="12.8515625" style="2" customWidth="1"/>
  </cols>
  <sheetData>
    <row r="1" spans="1:6" ht="12.75">
      <c r="A1" t="s">
        <v>9</v>
      </c>
      <c r="B1" t="s">
        <v>10</v>
      </c>
      <c r="C1" t="s">
        <v>4</v>
      </c>
      <c r="D1" t="s">
        <v>5</v>
      </c>
      <c r="F1" s="2" t="s">
        <v>15</v>
      </c>
    </row>
    <row r="2" spans="1:6" ht="12.75">
      <c r="A2" t="s">
        <v>7</v>
      </c>
      <c r="B2" t="s">
        <v>0</v>
      </c>
      <c r="C2" s="1">
        <v>1.934807E-06</v>
      </c>
      <c r="D2" s="1">
        <v>-7.333029E-07</v>
      </c>
      <c r="F2" s="2">
        <f>D2/C2</f>
        <v>-0.3790057096134136</v>
      </c>
    </row>
    <row r="3" spans="2:6" ht="12.75">
      <c r="B3" t="s">
        <v>1</v>
      </c>
      <c r="C3" s="1">
        <v>2.086897E-06</v>
      </c>
      <c r="D3" s="1">
        <v>-1.362322E-06</v>
      </c>
      <c r="F3" s="2">
        <f>D3/C3</f>
        <v>-0.6527979100070583</v>
      </c>
    </row>
    <row r="4" spans="2:6" ht="12.75">
      <c r="B4" t="s">
        <v>2</v>
      </c>
      <c r="C4" s="1">
        <v>-5.045085E-07</v>
      </c>
      <c r="D4" s="1">
        <v>-5.788815E-07</v>
      </c>
      <c r="F4" s="2">
        <f>D4/C4</f>
        <v>1.1474167432263283</v>
      </c>
    </row>
    <row r="5" spans="2:6" ht="12.75">
      <c r="B5" t="s">
        <v>3</v>
      </c>
      <c r="C5" s="1">
        <v>6.92987E-07</v>
      </c>
      <c r="D5" s="1">
        <v>-1.873154E-06</v>
      </c>
      <c r="F5" s="2">
        <f>D5/C5</f>
        <v>-2.703014630866091</v>
      </c>
    </row>
    <row r="7" spans="1:6" ht="12.75">
      <c r="A7" t="s">
        <v>8</v>
      </c>
      <c r="B7" t="s">
        <v>0</v>
      </c>
      <c r="C7" s="1">
        <v>-5.911181E-07</v>
      </c>
      <c r="D7" s="1">
        <v>3.007778E-06</v>
      </c>
      <c r="F7" s="2">
        <f>D7/C7</f>
        <v>-5.0882860802266086</v>
      </c>
    </row>
    <row r="8" spans="2:6" ht="12.75">
      <c r="B8" t="s">
        <v>1</v>
      </c>
      <c r="C8" s="1">
        <v>2.506192E-07</v>
      </c>
      <c r="D8" s="1">
        <v>-2.174357E-05</v>
      </c>
      <c r="F8" s="2">
        <f>D8/C8</f>
        <v>-86.7593943321182</v>
      </c>
    </row>
    <row r="9" spans="2:6" ht="12.75">
      <c r="B9" t="s">
        <v>2</v>
      </c>
      <c r="C9" s="1">
        <v>-1.914599E-07</v>
      </c>
      <c r="D9" s="1">
        <v>1.615641E-05</v>
      </c>
      <c r="F9" s="2">
        <f>D9/C9</f>
        <v>-84.38534648769794</v>
      </c>
    </row>
    <row r="10" spans="2:6" ht="12.75">
      <c r="B10" t="s">
        <v>3</v>
      </c>
      <c r="C10" s="1">
        <v>2.124511E-07</v>
      </c>
      <c r="D10" s="1">
        <v>-8.932019E-06</v>
      </c>
      <c r="F10" s="2">
        <f>D10/C10</f>
        <v>-42.04270535666796</v>
      </c>
    </row>
    <row r="12" spans="1:6" ht="12.75">
      <c r="A12" t="s">
        <v>16</v>
      </c>
      <c r="B12" t="s">
        <v>0</v>
      </c>
      <c r="C12" s="1">
        <v>-1.725815E-07</v>
      </c>
      <c r="D12" s="1">
        <v>-7.49834E-07</v>
      </c>
      <c r="F12" s="2">
        <f>D12/C12</f>
        <v>4.344811002338026</v>
      </c>
    </row>
    <row r="13" spans="2:6" ht="12.75">
      <c r="B13" t="s">
        <v>1</v>
      </c>
      <c r="C13" s="1">
        <v>-1.489029E-07</v>
      </c>
      <c r="D13" s="1">
        <v>-4.522708E-10</v>
      </c>
      <c r="F13" s="2">
        <f>D13/C13</f>
        <v>0.0030373538728930057</v>
      </c>
    </row>
    <row r="14" spans="2:6" ht="12.75">
      <c r="B14" t="s">
        <v>2</v>
      </c>
      <c r="C14" s="1">
        <v>-4.424394E-09</v>
      </c>
      <c r="D14" s="1">
        <v>4.548492E-07</v>
      </c>
      <c r="F14" s="2">
        <f>D14/C14</f>
        <v>-102.80485869929305</v>
      </c>
    </row>
    <row r="15" spans="2:6" ht="12.75">
      <c r="B15" t="s">
        <v>3</v>
      </c>
      <c r="C15" s="1">
        <v>-5.663292E-08</v>
      </c>
      <c r="D15" s="1">
        <v>-4.500239E-07</v>
      </c>
      <c r="F15" s="2">
        <f>D15/C15</f>
        <v>7.946330508827728</v>
      </c>
    </row>
    <row r="17" spans="1:6" ht="12.75">
      <c r="A17" t="s">
        <v>17</v>
      </c>
      <c r="B17" t="s">
        <v>0</v>
      </c>
      <c r="C17" s="1">
        <v>-1.40932E-07</v>
      </c>
      <c r="D17" s="1">
        <v>-6.812364E-07</v>
      </c>
      <c r="F17" s="2">
        <f>D17/C17</f>
        <v>4.833795021712599</v>
      </c>
    </row>
    <row r="18" spans="2:6" ht="12.75">
      <c r="B18" t="s">
        <v>1</v>
      </c>
      <c r="C18" s="1">
        <v>8.738515E-08</v>
      </c>
      <c r="D18" s="1">
        <v>-7.873152E-09</v>
      </c>
      <c r="F18" s="2">
        <f>D18/C18</f>
        <v>-0.09009713893035601</v>
      </c>
    </row>
    <row r="19" spans="2:6" ht="12.75">
      <c r="B19" t="s">
        <v>2</v>
      </c>
      <c r="C19" s="1">
        <v>1.01176E-08</v>
      </c>
      <c r="D19" s="1">
        <v>-8.575452E-07</v>
      </c>
      <c r="F19" s="2">
        <f>D19/C19</f>
        <v>-84.75776864078438</v>
      </c>
    </row>
    <row r="20" spans="2:6" ht="12.75">
      <c r="B20" t="s">
        <v>3</v>
      </c>
      <c r="C20" s="1">
        <v>4.142249E-08</v>
      </c>
      <c r="D20" s="1">
        <v>1.588882E-07</v>
      </c>
      <c r="F20" s="2">
        <f>D20/C20</f>
        <v>3.835795482116116</v>
      </c>
    </row>
    <row r="22" spans="1:6" ht="12.75">
      <c r="A22" t="s">
        <v>11</v>
      </c>
      <c r="B22" t="s">
        <v>0</v>
      </c>
      <c r="C22" s="1">
        <v>-6.975443E-07</v>
      </c>
      <c r="D22" s="1">
        <v>6.617005E-06</v>
      </c>
      <c r="F22" s="2">
        <f>D22/C22</f>
        <v>-9.486143030629023</v>
      </c>
    </row>
    <row r="23" spans="2:6" ht="12.75">
      <c r="B23" t="s">
        <v>1</v>
      </c>
      <c r="C23" s="1">
        <v>-8.47666E-07</v>
      </c>
      <c r="D23" s="1">
        <v>-8.359926E-06</v>
      </c>
      <c r="F23" s="2">
        <f>D23/C23</f>
        <v>9.86228774069032</v>
      </c>
    </row>
    <row r="24" spans="2:6" ht="12.75">
      <c r="B24" t="s">
        <v>2</v>
      </c>
      <c r="C24" s="1">
        <v>1.011495E-07</v>
      </c>
      <c r="D24" s="1">
        <v>3.703232E-05</v>
      </c>
      <c r="F24" s="2">
        <f>D24/C24</f>
        <v>366.11471139254274</v>
      </c>
    </row>
    <row r="25" spans="2:6" ht="12.75">
      <c r="B25" t="s">
        <v>3</v>
      </c>
      <c r="C25" s="1">
        <v>1.144886E-06</v>
      </c>
      <c r="D25" s="1">
        <v>-1.688603E-05</v>
      </c>
      <c r="F25" s="2">
        <f>D25/C25</f>
        <v>-14.749092922788817</v>
      </c>
    </row>
    <row r="27" spans="1:6" ht="12.75">
      <c r="A27" t="s">
        <v>12</v>
      </c>
      <c r="B27" t="s">
        <v>0</v>
      </c>
      <c r="C27" s="1">
        <v>4.226156E-06</v>
      </c>
      <c r="D27" s="1">
        <v>1.76057E-07</v>
      </c>
      <c r="F27" s="2">
        <f>D27/C27</f>
        <v>0.041658897589204</v>
      </c>
    </row>
    <row r="28" spans="2:6" ht="12.75">
      <c r="B28" t="s">
        <v>1</v>
      </c>
      <c r="C28" s="1">
        <v>-3.310407E-06</v>
      </c>
      <c r="D28" s="1">
        <v>3.662E-05</v>
      </c>
      <c r="F28" s="2">
        <f>D28/C28</f>
        <v>-11.06208390690329</v>
      </c>
    </row>
    <row r="29" spans="2:6" ht="12.75">
      <c r="B29" t="s">
        <v>2</v>
      </c>
      <c r="C29" s="1">
        <v>7.663218E-07</v>
      </c>
      <c r="D29" s="1">
        <v>4.371352E-06</v>
      </c>
      <c r="F29" s="2">
        <f>D29/C29</f>
        <v>5.704329434449079</v>
      </c>
    </row>
    <row r="30" spans="2:6" ht="12.75">
      <c r="B30" t="s">
        <v>3</v>
      </c>
      <c r="C30" s="1">
        <v>2.323809E-07</v>
      </c>
      <c r="D30" s="1">
        <v>-1.422783E-05</v>
      </c>
      <c r="F30" s="2">
        <f>D30/C30</f>
        <v>-61.22633142396815</v>
      </c>
    </row>
    <row r="32" spans="1:6" ht="15" customHeight="1">
      <c r="A32" s="7" t="s">
        <v>19</v>
      </c>
      <c r="B32" s="7"/>
      <c r="C32" s="7"/>
      <c r="D32" s="7"/>
      <c r="E32" s="7"/>
      <c r="F32" s="7"/>
    </row>
    <row r="33" spans="1:6" ht="15" customHeight="1">
      <c r="A33" s="7"/>
      <c r="B33" s="7"/>
      <c r="C33" s="7"/>
      <c r="D33" s="7"/>
      <c r="E33" s="7"/>
      <c r="F33" s="7"/>
    </row>
    <row r="34" spans="1:6" ht="15" customHeight="1">
      <c r="A34" s="7"/>
      <c r="B34" s="7"/>
      <c r="C34" s="7"/>
      <c r="D34" s="7"/>
      <c r="E34" s="7"/>
      <c r="F34" s="7"/>
    </row>
    <row r="35" spans="1:6" ht="15" customHeight="1">
      <c r="A35" s="7"/>
      <c r="B35" s="7"/>
      <c r="C35" s="7"/>
      <c r="D35" s="7"/>
      <c r="E35" s="7"/>
      <c r="F35" s="7"/>
    </row>
  </sheetData>
  <mergeCells count="1">
    <mergeCell ref="A32:F3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M37" sqref="M37"/>
    </sheetView>
  </sheetViews>
  <sheetFormatPr defaultColWidth="9.140625" defaultRowHeight="12.75"/>
  <cols>
    <col min="7" max="7" width="3.8515625" style="0" customWidth="1"/>
    <col min="8" max="8" width="9.140625" style="4" customWidth="1"/>
  </cols>
  <sheetData>
    <row r="1" ht="15.75">
      <c r="A1" s="6" t="s">
        <v>30</v>
      </c>
    </row>
    <row r="3" ht="12.75">
      <c r="A3" s="3" t="s">
        <v>20</v>
      </c>
    </row>
    <row r="4" spans="4:8" ht="12.75">
      <c r="D4" t="s">
        <v>26</v>
      </c>
      <c r="E4" t="s">
        <v>27</v>
      </c>
      <c r="F4" t="s">
        <v>28</v>
      </c>
      <c r="H4" s="4" t="s">
        <v>29</v>
      </c>
    </row>
    <row r="5" spans="1:8" ht="12.75">
      <c r="A5" t="s">
        <v>0</v>
      </c>
      <c r="B5" t="s">
        <v>21</v>
      </c>
      <c r="D5">
        <v>0.00040934</v>
      </c>
      <c r="E5">
        <v>0.00674867</v>
      </c>
      <c r="F5">
        <v>0.00309482</v>
      </c>
      <c r="H5" s="4">
        <f>SQRT(D5^2+E5^2+F5^2)</f>
        <v>0.0074357257101711335</v>
      </c>
    </row>
    <row r="6" spans="2:6" ht="12.75">
      <c r="B6" t="s">
        <v>22</v>
      </c>
      <c r="C6" t="s">
        <v>23</v>
      </c>
      <c r="D6">
        <v>1</v>
      </c>
      <c r="E6">
        <v>-4.088E-05</v>
      </c>
      <c r="F6">
        <v>2.874E-05</v>
      </c>
    </row>
    <row r="7" spans="2:6" ht="12.75">
      <c r="B7" t="s">
        <v>24</v>
      </c>
      <c r="C7" t="s">
        <v>23</v>
      </c>
      <c r="D7">
        <v>4.088E-05</v>
      </c>
      <c r="E7">
        <v>1</v>
      </c>
      <c r="F7">
        <v>7.032E-05</v>
      </c>
    </row>
    <row r="8" spans="2:6" ht="12.75">
      <c r="B8" t="s">
        <v>25</v>
      </c>
      <c r="C8" t="s">
        <v>23</v>
      </c>
      <c r="D8">
        <v>-2.875E-05</v>
      </c>
      <c r="E8">
        <v>-7.032E-05</v>
      </c>
      <c r="F8">
        <v>1</v>
      </c>
    </row>
    <row r="10" spans="1:8" ht="12.75">
      <c r="A10" t="s">
        <v>1</v>
      </c>
      <c r="B10" t="s">
        <v>21</v>
      </c>
      <c r="D10">
        <v>-0.00323208</v>
      </c>
      <c r="E10">
        <v>-0.03096036</v>
      </c>
      <c r="F10">
        <v>0.02236041</v>
      </c>
      <c r="H10" s="4">
        <f>SQRT(D10^2+E10^2+F10^2)</f>
        <v>0.03832725098182884</v>
      </c>
    </row>
    <row r="11" spans="2:6" ht="12.75">
      <c r="B11" t="s">
        <v>22</v>
      </c>
      <c r="C11" t="s">
        <v>23</v>
      </c>
      <c r="D11">
        <v>0.99999952</v>
      </c>
      <c r="E11">
        <v>0.00033231</v>
      </c>
      <c r="F11">
        <v>-0.0009169</v>
      </c>
    </row>
    <row r="12" spans="2:6" ht="12.75">
      <c r="B12" t="s">
        <v>24</v>
      </c>
      <c r="C12" t="s">
        <v>23</v>
      </c>
      <c r="D12">
        <v>-0.0003319</v>
      </c>
      <c r="E12">
        <v>0.99999984</v>
      </c>
      <c r="F12">
        <v>0.00045618</v>
      </c>
    </row>
    <row r="13" spans="2:6" ht="12.75">
      <c r="B13" t="s">
        <v>25</v>
      </c>
      <c r="C13" t="s">
        <v>23</v>
      </c>
      <c r="D13">
        <v>0.00091705</v>
      </c>
      <c r="E13">
        <v>-0.00045587</v>
      </c>
      <c r="F13">
        <v>0.99999948</v>
      </c>
    </row>
    <row r="15" spans="1:8" ht="12.75">
      <c r="A15" t="s">
        <v>2</v>
      </c>
      <c r="B15" t="s">
        <v>21</v>
      </c>
      <c r="D15">
        <v>-0.01426276</v>
      </c>
      <c r="E15">
        <v>-0.01285752</v>
      </c>
      <c r="F15">
        <v>-0.0245702</v>
      </c>
      <c r="H15" s="4">
        <f>SQRT(D15^2+E15^2+F15^2)</f>
        <v>0.031183920077629754</v>
      </c>
    </row>
    <row r="16" spans="2:6" ht="12.75">
      <c r="B16" t="s">
        <v>22</v>
      </c>
      <c r="C16" t="s">
        <v>23</v>
      </c>
      <c r="D16">
        <v>0.99999973</v>
      </c>
      <c r="E16">
        <v>-0.00022982</v>
      </c>
      <c r="F16">
        <v>-0.00069794</v>
      </c>
    </row>
    <row r="17" spans="2:6" ht="12.75">
      <c r="B17" t="s">
        <v>24</v>
      </c>
      <c r="C17" t="s">
        <v>23</v>
      </c>
      <c r="D17">
        <v>0.0002302</v>
      </c>
      <c r="E17">
        <v>0.99999983</v>
      </c>
      <c r="F17">
        <v>0.00053686</v>
      </c>
    </row>
    <row r="18" spans="2:6" ht="12.75">
      <c r="B18" t="s">
        <v>25</v>
      </c>
      <c r="C18" t="s">
        <v>23</v>
      </c>
      <c r="D18">
        <v>0.00069781</v>
      </c>
      <c r="E18">
        <v>-0.00053702</v>
      </c>
      <c r="F18">
        <v>0.99999961</v>
      </c>
    </row>
    <row r="20" spans="1:8" ht="12.75">
      <c r="A20" t="s">
        <v>3</v>
      </c>
      <c r="B20" t="s">
        <v>21</v>
      </c>
      <c r="C20">
        <v>0.01163284</v>
      </c>
      <c r="D20">
        <v>0.0062014</v>
      </c>
      <c r="E20">
        <v>0.01452996</v>
      </c>
      <c r="H20" s="4">
        <f>SQRT(C20^2+D20^2+E20^2)</f>
        <v>0.01961887015164737</v>
      </c>
    </row>
    <row r="21" spans="2:6" ht="12.75">
      <c r="B21" t="s">
        <v>22</v>
      </c>
      <c r="C21" t="s">
        <v>23</v>
      </c>
      <c r="D21">
        <v>0.99999998</v>
      </c>
      <c r="E21">
        <v>0.00017247</v>
      </c>
      <c r="F21">
        <v>2.632E-05</v>
      </c>
    </row>
    <row r="22" spans="2:6" ht="12.75">
      <c r="B22" t="s">
        <v>24</v>
      </c>
      <c r="C22" t="s">
        <v>23</v>
      </c>
      <c r="D22">
        <v>-0.00017245</v>
      </c>
      <c r="E22">
        <v>0.99999982</v>
      </c>
      <c r="F22">
        <v>-0.0005809</v>
      </c>
    </row>
    <row r="23" spans="2:6" ht="12.75">
      <c r="B23" t="s">
        <v>25</v>
      </c>
      <c r="C23" t="s">
        <v>23</v>
      </c>
      <c r="D23">
        <v>-2.642E-05</v>
      </c>
      <c r="E23">
        <v>0.0005809</v>
      </c>
      <c r="F23">
        <v>0.99999983</v>
      </c>
    </row>
    <row r="24" spans="8:9" ht="12.75">
      <c r="H24" s="5">
        <f>MAX(H5:H20)</f>
        <v>0.03832725098182884</v>
      </c>
      <c r="I24" s="3" t="s">
        <v>13</v>
      </c>
    </row>
    <row r="25" ht="12.75">
      <c r="A25" s="3" t="s">
        <v>31</v>
      </c>
    </row>
    <row r="27" spans="1:8" ht="12.75">
      <c r="A27" t="s">
        <v>0</v>
      </c>
      <c r="B27" t="s">
        <v>21</v>
      </c>
      <c r="D27">
        <v>0.0049657</v>
      </c>
      <c r="E27">
        <v>-0.0033704</v>
      </c>
      <c r="F27">
        <v>0.0048823</v>
      </c>
      <c r="H27" s="4">
        <f>SQRT(D27^2+E27^2+F27^2)</f>
        <v>0.007736577146257898</v>
      </c>
    </row>
    <row r="28" spans="2:6" ht="12.75">
      <c r="B28" t="s">
        <v>22</v>
      </c>
      <c r="C28" t="s">
        <v>23</v>
      </c>
      <c r="D28">
        <v>1</v>
      </c>
      <c r="E28">
        <v>-2.923E-05</v>
      </c>
      <c r="F28">
        <v>1.009E-05</v>
      </c>
    </row>
    <row r="29" spans="2:6" ht="12.75">
      <c r="B29" t="s">
        <v>24</v>
      </c>
      <c r="C29" t="s">
        <v>23</v>
      </c>
      <c r="D29">
        <v>2.923E-05</v>
      </c>
      <c r="E29">
        <v>1</v>
      </c>
      <c r="F29">
        <v>5.889E-05</v>
      </c>
    </row>
    <row r="30" spans="2:6" ht="12.75">
      <c r="B30" t="s">
        <v>25</v>
      </c>
      <c r="C30" t="s">
        <v>23</v>
      </c>
      <c r="D30">
        <v>-1.01E-05</v>
      </c>
      <c r="E30">
        <v>-5.889E-05</v>
      </c>
      <c r="F30">
        <v>1</v>
      </c>
    </row>
    <row r="32" spans="1:8" ht="12.75">
      <c r="A32" t="s">
        <v>1</v>
      </c>
      <c r="B32" t="s">
        <v>21</v>
      </c>
      <c r="D32">
        <v>-0.00302021</v>
      </c>
      <c r="E32">
        <v>-0.00392354</v>
      </c>
      <c r="F32">
        <v>-0.00412903</v>
      </c>
      <c r="H32" s="4">
        <f>SQRT(D32^2+E32^2+F32^2)</f>
        <v>0.006447070909847355</v>
      </c>
    </row>
    <row r="33" spans="2:6" ht="12.75">
      <c r="B33" t="s">
        <v>22</v>
      </c>
      <c r="C33" t="s">
        <v>23</v>
      </c>
      <c r="D33">
        <v>1</v>
      </c>
      <c r="E33">
        <v>-2.517E-05</v>
      </c>
      <c r="F33">
        <v>9.97E-06</v>
      </c>
    </row>
    <row r="34" spans="2:6" ht="12.75">
      <c r="B34" t="s">
        <v>24</v>
      </c>
      <c r="C34" t="s">
        <v>23</v>
      </c>
      <c r="D34">
        <v>2.517E-05</v>
      </c>
      <c r="E34">
        <v>0.99999999</v>
      </c>
      <c r="F34">
        <v>0.00013734</v>
      </c>
    </row>
    <row r="35" spans="2:6" ht="12.75">
      <c r="B35" t="s">
        <v>25</v>
      </c>
      <c r="C35" t="s">
        <v>23</v>
      </c>
      <c r="D35">
        <v>-9.97E-06</v>
      </c>
      <c r="E35">
        <v>-0.00013734</v>
      </c>
      <c r="F35">
        <v>0.99999999</v>
      </c>
    </row>
    <row r="37" spans="1:8" ht="12.75">
      <c r="A37" t="s">
        <v>2</v>
      </c>
      <c r="B37" t="s">
        <v>21</v>
      </c>
      <c r="D37">
        <v>0.00090761</v>
      </c>
      <c r="E37">
        <v>0.00435469</v>
      </c>
      <c r="F37">
        <v>-0.00327171</v>
      </c>
      <c r="H37" s="4">
        <f>SQRT(D37^2+E37^2+F37^2)</f>
        <v>0.005521880769475198</v>
      </c>
    </row>
    <row r="38" spans="2:6" ht="12.75">
      <c r="B38" t="s">
        <v>22</v>
      </c>
      <c r="C38" t="s">
        <v>23</v>
      </c>
      <c r="D38">
        <v>1</v>
      </c>
      <c r="E38">
        <v>-3.387E-05</v>
      </c>
      <c r="F38">
        <v>-5.282E-05</v>
      </c>
    </row>
    <row r="39" spans="2:6" ht="12.75">
      <c r="B39" t="s">
        <v>24</v>
      </c>
      <c r="C39" t="s">
        <v>23</v>
      </c>
      <c r="D39">
        <v>3.387E-05</v>
      </c>
      <c r="E39">
        <v>1</v>
      </c>
      <c r="F39">
        <v>5.421E-05</v>
      </c>
    </row>
    <row r="40" spans="2:6" ht="12.75">
      <c r="B40" t="s">
        <v>25</v>
      </c>
      <c r="C40" t="s">
        <v>23</v>
      </c>
      <c r="D40">
        <v>5.282E-05</v>
      </c>
      <c r="E40">
        <v>-5.421E-05</v>
      </c>
      <c r="F40">
        <v>1</v>
      </c>
    </row>
    <row r="42" spans="1:8" ht="12.75">
      <c r="A42" t="s">
        <v>3</v>
      </c>
      <c r="B42" t="s">
        <v>21</v>
      </c>
      <c r="D42">
        <v>0.0038992</v>
      </c>
      <c r="E42">
        <v>-1.208E-05</v>
      </c>
      <c r="F42">
        <v>-0.01071775</v>
      </c>
      <c r="H42" s="4">
        <f>SQRT(D42^2+E42^2+F42^2)</f>
        <v>0.011405002044230417</v>
      </c>
    </row>
    <row r="43" spans="2:6" ht="12.75">
      <c r="B43" t="s">
        <v>22</v>
      </c>
      <c r="C43" t="s">
        <v>23</v>
      </c>
      <c r="D43">
        <v>0.99999998</v>
      </c>
      <c r="E43">
        <v>-3.415E-05</v>
      </c>
      <c r="F43">
        <v>-0.000171</v>
      </c>
    </row>
    <row r="44" spans="2:6" ht="12.75">
      <c r="B44" t="s">
        <v>24</v>
      </c>
      <c r="C44" t="s">
        <v>23</v>
      </c>
      <c r="D44">
        <v>3.415E-05</v>
      </c>
      <c r="E44">
        <v>1</v>
      </c>
      <c r="F44">
        <v>-2.165E-05</v>
      </c>
    </row>
    <row r="45" spans="2:6" ht="12.75">
      <c r="B45" t="s">
        <v>25</v>
      </c>
      <c r="C45" t="s">
        <v>23</v>
      </c>
      <c r="D45">
        <v>0.000171</v>
      </c>
      <c r="E45">
        <v>2.165E-05</v>
      </c>
      <c r="F45">
        <v>0.99999999</v>
      </c>
    </row>
    <row r="46" spans="8:9" ht="12.75">
      <c r="H46" s="5">
        <f>MAX(H27:H42)</f>
        <v>0.011405002044230417</v>
      </c>
      <c r="I46" s="3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K24" sqref="K24"/>
    </sheetView>
  </sheetViews>
  <sheetFormatPr defaultColWidth="9.140625" defaultRowHeight="12.75"/>
  <sheetData>
    <row r="1" ht="12.75">
      <c r="A1" s="3" t="s">
        <v>32</v>
      </c>
    </row>
    <row r="3" ht="12.75">
      <c r="A3" t="s">
        <v>33</v>
      </c>
    </row>
    <row r="4" spans="2:7" ht="12.75">
      <c r="B4" s="8" t="s">
        <v>34</v>
      </c>
      <c r="C4" s="8"/>
      <c r="D4" s="8"/>
      <c r="E4" s="8"/>
      <c r="F4" s="8"/>
      <c r="G4" s="8"/>
    </row>
    <row r="5" spans="2:7" ht="12.75">
      <c r="B5" s="9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1" t="s">
        <v>40</v>
      </c>
    </row>
    <row r="6" spans="1:10" ht="12.75">
      <c r="A6" t="s">
        <v>0</v>
      </c>
      <c r="B6" s="1">
        <v>-7.333029E-07</v>
      </c>
      <c r="C6" s="1">
        <v>3.007778E-06</v>
      </c>
      <c r="D6" s="1">
        <v>-7.49834E-07</v>
      </c>
      <c r="E6" s="1">
        <v>-6.812364E-07</v>
      </c>
      <c r="F6" s="12">
        <v>6.617005E-06</v>
      </c>
      <c r="G6" s="1">
        <v>1.76057E-07</v>
      </c>
      <c r="I6" s="1"/>
      <c r="J6" s="1"/>
    </row>
    <row r="7" spans="1:10" ht="12.75">
      <c r="A7" t="s">
        <v>1</v>
      </c>
      <c r="B7" s="1">
        <v>-1.362322E-06</v>
      </c>
      <c r="C7" s="1">
        <v>-2.174357E-05</v>
      </c>
      <c r="D7" s="1">
        <v>-4.522708E-10</v>
      </c>
      <c r="E7" s="1">
        <v>-7.873152E-09</v>
      </c>
      <c r="F7" s="1">
        <v>-8.359926E-06</v>
      </c>
      <c r="G7" s="12">
        <v>3.662E-05</v>
      </c>
      <c r="I7" s="1"/>
      <c r="J7" s="1"/>
    </row>
    <row r="8" spans="1:10" ht="12.75">
      <c r="A8" t="s">
        <v>2</v>
      </c>
      <c r="B8" s="1">
        <v>-5.788815E-07</v>
      </c>
      <c r="C8" s="1">
        <v>1.615641E-05</v>
      </c>
      <c r="D8" s="1">
        <v>4.548492E-07</v>
      </c>
      <c r="E8" s="1">
        <v>-8.575452E-07</v>
      </c>
      <c r="F8" s="12">
        <v>3.703232E-05</v>
      </c>
      <c r="G8" s="1">
        <v>4.371352E-06</v>
      </c>
      <c r="I8" s="1"/>
      <c r="J8" s="1"/>
    </row>
    <row r="9" spans="1:10" ht="12.75">
      <c r="A9" t="s">
        <v>3</v>
      </c>
      <c r="B9" s="1">
        <v>-1.873154E-06</v>
      </c>
      <c r="C9" s="1">
        <v>-8.932019E-06</v>
      </c>
      <c r="D9" s="1">
        <v>-4.500239E-07</v>
      </c>
      <c r="E9" s="1">
        <v>1.588882E-07</v>
      </c>
      <c r="F9" s="12">
        <v>-1.688603E-05</v>
      </c>
      <c r="G9" s="1">
        <v>-1.422783E-05</v>
      </c>
      <c r="I9" s="1"/>
      <c r="J9" s="1"/>
    </row>
    <row r="11" ht="12.75">
      <c r="A11" t="s">
        <v>74</v>
      </c>
    </row>
    <row r="12" spans="1:7" ht="12.75">
      <c r="A12" t="s">
        <v>41</v>
      </c>
      <c r="B12" s="1">
        <v>-4.54766E-06</v>
      </c>
      <c r="C12" s="1">
        <v>-1.15114E-05</v>
      </c>
      <c r="D12" s="1">
        <v>-7.45461E-07</v>
      </c>
      <c r="E12" s="1">
        <v>-1.387767E-06</v>
      </c>
      <c r="F12" s="1">
        <v>1.840337E-05</v>
      </c>
      <c r="G12" s="1">
        <v>2.693957E-05</v>
      </c>
    </row>
    <row r="14" spans="1:9" ht="12.75">
      <c r="A14" s="3" t="s">
        <v>42</v>
      </c>
      <c r="I14" t="s">
        <v>43</v>
      </c>
    </row>
    <row r="15" ht="12.75">
      <c r="I15" t="s">
        <v>44</v>
      </c>
    </row>
    <row r="16" spans="1:9" ht="12.75">
      <c r="A16" t="s">
        <v>45</v>
      </c>
      <c r="B16" s="1">
        <v>-2.758418E-06</v>
      </c>
      <c r="C16" s="1">
        <v>0.000330221</v>
      </c>
      <c r="D16" s="1">
        <v>-7.870843E-06</v>
      </c>
      <c r="E16" s="1">
        <v>2.235203E-05</v>
      </c>
      <c r="F16" s="1">
        <v>-0.0003436828</v>
      </c>
      <c r="G16" s="1">
        <v>-0.0001369845</v>
      </c>
      <c r="I16" t="s">
        <v>46</v>
      </c>
    </row>
    <row r="17" spans="1:9" ht="12.75">
      <c r="A17" t="s">
        <v>47</v>
      </c>
      <c r="B17" s="1">
        <v>0.0001346111</v>
      </c>
      <c r="C17" s="1">
        <v>8.498996E-06</v>
      </c>
      <c r="D17" s="1">
        <v>-3.207974E-07</v>
      </c>
      <c r="E17" s="1">
        <v>-4.840292E-06</v>
      </c>
      <c r="F17" s="1">
        <v>-0.0005336692</v>
      </c>
      <c r="G17" s="1">
        <v>-0.0001214685</v>
      </c>
      <c r="I17" t="s">
        <v>48</v>
      </c>
    </row>
    <row r="18" spans="1:9" ht="12.75">
      <c r="A18" t="s">
        <v>49</v>
      </c>
      <c r="B18" s="1">
        <v>-0.000223102</v>
      </c>
      <c r="C18" s="1">
        <v>8.004904E-05</v>
      </c>
      <c r="D18" s="1">
        <v>-3.227911E-05</v>
      </c>
      <c r="E18" s="1">
        <v>4.610543E-06</v>
      </c>
      <c r="F18" s="1">
        <v>-0.0004000957</v>
      </c>
      <c r="G18" s="1">
        <v>-0.0004199662</v>
      </c>
      <c r="I18" t="s">
        <v>50</v>
      </c>
    </row>
    <row r="19" spans="1:9" ht="12.75">
      <c r="A19" t="s">
        <v>51</v>
      </c>
      <c r="B19" s="1">
        <v>-3.678213E-06</v>
      </c>
      <c r="C19" s="1">
        <v>5.854816E-05</v>
      </c>
      <c r="D19" s="1">
        <v>1.71654E-05</v>
      </c>
      <c r="E19" s="1">
        <v>3.892001E-07</v>
      </c>
      <c r="F19" s="1">
        <v>-0.0004384495</v>
      </c>
      <c r="G19" s="1">
        <v>0.0001129734</v>
      </c>
      <c r="I19" t="s">
        <v>52</v>
      </c>
    </row>
    <row r="20" spans="1:9" ht="12.75">
      <c r="A20" t="s">
        <v>53</v>
      </c>
      <c r="B20" s="1">
        <v>0.0001225858</v>
      </c>
      <c r="C20" s="1">
        <v>0.000162539</v>
      </c>
      <c r="D20" s="1">
        <v>1.213093E-05</v>
      </c>
      <c r="E20" s="1">
        <v>-6.094872E-06</v>
      </c>
      <c r="F20" s="1">
        <v>-0.0009351718</v>
      </c>
      <c r="G20" s="1">
        <v>-0.0002785322</v>
      </c>
      <c r="I20" t="s">
        <v>54</v>
      </c>
    </row>
    <row r="21" spans="1:7" ht="12.75">
      <c r="A21" t="s">
        <v>55</v>
      </c>
      <c r="B21" s="1">
        <v>-2.302054E-05</v>
      </c>
      <c r="C21" s="1">
        <v>2.779043E-05</v>
      </c>
      <c r="D21" s="1">
        <v>3.397689E-06</v>
      </c>
      <c r="E21" s="1">
        <v>-3.701111E-06</v>
      </c>
      <c r="F21" s="1">
        <v>0.0001441519</v>
      </c>
      <c r="G21" s="1">
        <v>-2.57196E-05</v>
      </c>
    </row>
    <row r="22" spans="1:7" ht="12.75">
      <c r="A22" t="s">
        <v>56</v>
      </c>
      <c r="B22" s="1">
        <v>-3.278624E-06</v>
      </c>
      <c r="C22" s="1">
        <v>-0.0003290839</v>
      </c>
      <c r="D22" s="1">
        <v>-7.877138E-06</v>
      </c>
      <c r="E22" s="1">
        <v>-2.221113E-05</v>
      </c>
      <c r="F22" s="1">
        <v>-0.0003423765</v>
      </c>
      <c r="G22" s="1">
        <v>0.0001364054</v>
      </c>
    </row>
    <row r="23" spans="1:7" ht="12.75">
      <c r="A23" t="s">
        <v>57</v>
      </c>
      <c r="B23" s="1">
        <v>-0.0001275627</v>
      </c>
      <c r="C23" s="1">
        <v>5.814937E-06</v>
      </c>
      <c r="D23" s="1">
        <v>1.261317E-07</v>
      </c>
      <c r="E23" s="1">
        <v>-4.729966E-06</v>
      </c>
      <c r="F23" s="1">
        <v>0.0005291619</v>
      </c>
      <c r="G23" s="1">
        <v>-0.0001280397</v>
      </c>
    </row>
    <row r="24" spans="1:7" ht="12.75">
      <c r="A24" t="s">
        <v>58</v>
      </c>
      <c r="B24" s="1">
        <v>0.0002176683</v>
      </c>
      <c r="C24" s="1">
        <v>5.502014E-05</v>
      </c>
      <c r="D24" s="1">
        <v>3.465151E-05</v>
      </c>
      <c r="E24" s="1">
        <v>2.29187E-06</v>
      </c>
      <c r="F24" s="1">
        <v>0.0004218316</v>
      </c>
      <c r="G24" s="1">
        <v>-0.0003971677</v>
      </c>
    </row>
    <row r="25" spans="1:7" ht="12.75">
      <c r="A25" t="s">
        <v>59</v>
      </c>
      <c r="B25" s="1">
        <v>-3.944777E-06</v>
      </c>
      <c r="C25" s="1">
        <v>-5.842716E-05</v>
      </c>
      <c r="D25" s="1">
        <v>1.716101E-05</v>
      </c>
      <c r="E25" s="1">
        <v>-4.149859E-07</v>
      </c>
      <c r="F25" s="1">
        <v>-0.000437626</v>
      </c>
      <c r="G25" s="1">
        <v>-0.0001133607</v>
      </c>
    </row>
    <row r="26" spans="1:7" ht="12.75">
      <c r="A26" t="s">
        <v>60</v>
      </c>
      <c r="B26" s="1">
        <v>-0.0001287501</v>
      </c>
      <c r="C26" s="1">
        <v>0.0001583775</v>
      </c>
      <c r="D26" s="1">
        <v>-1.15307E-05</v>
      </c>
      <c r="E26" s="1">
        <v>-6.53612E-06</v>
      </c>
      <c r="F26" s="1">
        <v>0.0009374412</v>
      </c>
      <c r="G26" s="1">
        <v>-0.0002638826</v>
      </c>
    </row>
    <row r="27" spans="1:7" ht="12.75">
      <c r="A27" t="s">
        <v>61</v>
      </c>
      <c r="B27" s="1">
        <v>2.441527E-05</v>
      </c>
      <c r="C27" s="1">
        <v>3.06561E-05</v>
      </c>
      <c r="D27" s="1">
        <v>-3.86752E-06</v>
      </c>
      <c r="E27" s="1">
        <v>-3.3515E-06</v>
      </c>
      <c r="F27" s="1">
        <v>-0.0001421877</v>
      </c>
      <c r="G27" s="1">
        <v>-3.269271E-05</v>
      </c>
    </row>
    <row r="28" spans="1:7" ht="12.75">
      <c r="A28" t="s">
        <v>62</v>
      </c>
      <c r="B28" s="1">
        <v>-3.621587E-06</v>
      </c>
      <c r="C28" s="1">
        <v>0.0003300224</v>
      </c>
      <c r="D28" s="1">
        <v>-7.867299E-06</v>
      </c>
      <c r="E28" s="1">
        <v>2.22998E-05</v>
      </c>
      <c r="F28" s="1">
        <v>0.0002901231</v>
      </c>
      <c r="G28" s="1">
        <v>-0.0002274938</v>
      </c>
    </row>
    <row r="29" spans="1:7" ht="12.75">
      <c r="A29" t="s">
        <v>63</v>
      </c>
      <c r="B29" s="1">
        <v>0.0001343989</v>
      </c>
      <c r="C29" s="1">
        <v>8.660858E-06</v>
      </c>
      <c r="D29" s="1">
        <v>-2.920723E-07</v>
      </c>
      <c r="E29" s="1">
        <v>-4.839134E-06</v>
      </c>
      <c r="F29" s="1">
        <v>0.0003720598</v>
      </c>
      <c r="G29" s="1">
        <v>-0.0004013522</v>
      </c>
    </row>
    <row r="30" spans="1:7" ht="12.75">
      <c r="A30" t="s">
        <v>64</v>
      </c>
      <c r="B30" s="1">
        <v>-0.0002231519</v>
      </c>
      <c r="C30" s="1">
        <v>7.915205E-05</v>
      </c>
      <c r="D30" s="1">
        <v>-3.221336E-05</v>
      </c>
      <c r="E30" s="1">
        <v>4.583116E-06</v>
      </c>
      <c r="F30" s="1">
        <v>0.0005614918</v>
      </c>
      <c r="G30" s="1">
        <v>-0.0001362345</v>
      </c>
    </row>
    <row r="31" spans="1:7" ht="12.75">
      <c r="A31" t="s">
        <v>65</v>
      </c>
      <c r="B31" s="1">
        <v>-3.899989E-06</v>
      </c>
      <c r="C31" s="1">
        <v>5.836108E-05</v>
      </c>
      <c r="D31" s="1">
        <v>1.716575E-05</v>
      </c>
      <c r="E31" s="1">
        <v>4.193844E-07</v>
      </c>
      <c r="F31" s="1">
        <v>0.0001207431</v>
      </c>
      <c r="G31" s="1">
        <v>-0.0004356288</v>
      </c>
    </row>
    <row r="32" spans="1:7" ht="12.75">
      <c r="A32" t="s">
        <v>66</v>
      </c>
      <c r="B32" s="1">
        <v>0.0001219596</v>
      </c>
      <c r="C32" s="1">
        <v>0.0001622794</v>
      </c>
      <c r="D32" s="1">
        <v>1.214588E-05</v>
      </c>
      <c r="E32" s="1">
        <v>-6.044811E-06</v>
      </c>
      <c r="F32" s="1">
        <v>0.0007083391</v>
      </c>
      <c r="G32" s="1">
        <v>-0.0006700546</v>
      </c>
    </row>
    <row r="33" spans="1:7" ht="12.75">
      <c r="A33" t="s">
        <v>67</v>
      </c>
      <c r="B33" s="1">
        <v>-2.287322E-05</v>
      </c>
      <c r="C33" s="1">
        <v>2.76988E-05</v>
      </c>
      <c r="D33" s="1">
        <v>3.356996E-06</v>
      </c>
      <c r="E33" s="1">
        <v>-3.688881E-06</v>
      </c>
      <c r="F33" s="1">
        <v>-4.990796E-05</v>
      </c>
      <c r="G33" s="1">
        <v>0.000137206</v>
      </c>
    </row>
    <row r="34" spans="1:7" ht="12.75">
      <c r="A34" t="s">
        <v>68</v>
      </c>
      <c r="B34" s="1">
        <v>-2.976066E-06</v>
      </c>
      <c r="C34" s="1">
        <v>-0.0003294654</v>
      </c>
      <c r="D34" s="1">
        <v>-7.913532E-06</v>
      </c>
      <c r="E34" s="1">
        <v>-2.228593E-05</v>
      </c>
      <c r="F34" s="1">
        <v>5.166707E-05</v>
      </c>
      <c r="G34" s="1">
        <v>-0.0003649239</v>
      </c>
    </row>
    <row r="35" spans="1:7" ht="12.75">
      <c r="A35" t="s">
        <v>69</v>
      </c>
      <c r="B35" s="1">
        <v>-0.0001277752</v>
      </c>
      <c r="C35" s="1">
        <v>5.785591E-06</v>
      </c>
      <c r="D35" s="1">
        <v>1.26857E-07</v>
      </c>
      <c r="E35" s="1">
        <v>-4.742526E-06</v>
      </c>
      <c r="F35" s="1">
        <v>-0.0001541277</v>
      </c>
      <c r="G35" s="1">
        <v>0.0005222192</v>
      </c>
    </row>
    <row r="36" spans="1:7" ht="12.75">
      <c r="A36" t="s">
        <v>70</v>
      </c>
      <c r="B36" s="1">
        <v>0.0002180394</v>
      </c>
      <c r="C36" s="1">
        <v>5.509649E-05</v>
      </c>
      <c r="D36" s="1">
        <v>3.475502E-05</v>
      </c>
      <c r="E36" s="1">
        <v>2.264129E-06</v>
      </c>
      <c r="F36" s="1">
        <v>0.0001333253</v>
      </c>
      <c r="G36" s="1">
        <v>0.000562371</v>
      </c>
    </row>
    <row r="37" spans="1:7" ht="12.75">
      <c r="A37" t="s">
        <v>71</v>
      </c>
      <c r="B37" s="1">
        <v>-3.817814E-06</v>
      </c>
      <c r="C37" s="1">
        <v>-5.834474E-05</v>
      </c>
      <c r="D37" s="1">
        <v>1.714998E-05</v>
      </c>
      <c r="E37" s="1">
        <v>-3.936048E-07</v>
      </c>
      <c r="F37" s="1">
        <v>0.0003171083</v>
      </c>
      <c r="G37" s="1">
        <v>-0.0003226755</v>
      </c>
    </row>
    <row r="38" spans="1:7" ht="12.75">
      <c r="A38" t="s">
        <v>72</v>
      </c>
      <c r="B38" s="1">
        <v>-0.0001292908</v>
      </c>
      <c r="C38" s="1">
        <v>0.0001583956</v>
      </c>
      <c r="D38" s="1">
        <v>-1.153492E-05</v>
      </c>
      <c r="E38" s="1">
        <v>-6.560309E-06</v>
      </c>
      <c r="F38" s="1">
        <v>-0.0002403378</v>
      </c>
      <c r="G38" s="1">
        <v>0.000943868</v>
      </c>
    </row>
    <row r="39" spans="1:7" ht="12.75">
      <c r="A39" t="s">
        <v>73</v>
      </c>
      <c r="B39" s="1">
        <v>2.429082E-05</v>
      </c>
      <c r="C39" s="1">
        <v>3.084444E-05</v>
      </c>
      <c r="D39" s="1">
        <v>-3.89773E-06</v>
      </c>
      <c r="E39" s="1">
        <v>-3.372628E-06</v>
      </c>
      <c r="F39" s="1">
        <v>9.9774E-05</v>
      </c>
      <c r="G39" s="1">
        <v>-0.0001067074</v>
      </c>
    </row>
  </sheetData>
  <mergeCells count="1">
    <mergeCell ref="B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2006-07-05T13:43:41Z</dcterms:created>
  <dcterms:modified xsi:type="dcterms:W3CDTF">2006-07-05T17:40:24Z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