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P3" sheetId="1" r:id="rId1"/>
  </sheets>
  <definedNames>
    <definedName name="_xlnm.Print_Area" localSheetId="0">'P3'!$N$92:$X$129</definedName>
    <definedName name="_xlnm.Print_Titles" localSheetId="0">'P3'!$1:$2</definedName>
  </definedNames>
  <calcPr fullCalcOnLoad="1"/>
</workbook>
</file>

<file path=xl/sharedStrings.xml><?xml version="1.0" encoding="utf-8"?>
<sst xmlns="http://schemas.openxmlformats.org/spreadsheetml/2006/main" count="93" uniqueCount="93">
  <si>
    <t>DESCRIPTION</t>
  </si>
  <si>
    <t xml:space="preserve">   TOTAL    </t>
  </si>
  <si>
    <t xml:space="preserve">WBS </t>
  </si>
  <si>
    <t>ETC From May 1, 2007 =</t>
  </si>
  <si>
    <t>Actual Cost Through April 30, 2007 =</t>
  </si>
  <si>
    <t>Contingency</t>
  </si>
  <si>
    <t>Risk Contingency =</t>
  </si>
  <si>
    <t>Total Contingency =</t>
  </si>
  <si>
    <t>Cost of Schedule Contingency =</t>
  </si>
  <si>
    <t>EAC =</t>
  </si>
  <si>
    <t>ETC with contingency =</t>
  </si>
  <si>
    <t>Funding =</t>
  </si>
  <si>
    <t>Cost of Schedule risk mitigation =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</si>
  <si>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</si>
  <si>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</si>
  <si>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</si>
  <si>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</si>
  <si>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</si>
  <si>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</si>
  <si>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</si>
  <si>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</si>
  <si>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</si>
  <si>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NCSX Proposed Baseline</t>
  </si>
  <si>
    <t>Uncertainty (@90% confidence level) =</t>
  </si>
  <si>
    <t>Early Finish =</t>
  </si>
  <si>
    <t>CD-4</t>
  </si>
  <si>
    <t>Schedule contingency (mos.)=</t>
  </si>
  <si>
    <t>1204 - Job: 1204 - VV Sys Procurements (nonVVSA)-DUDEK</t>
  </si>
  <si>
    <t>1250 - Job: 1250 - Vacuum Vessel Fabrication**CLOSED**</t>
  </si>
  <si>
    <t>1302 - Job: 1302 - PF  Design -KALISH</t>
  </si>
  <si>
    <t>1352 - Job: 1352 - PF Coil Procurement-KALISH</t>
  </si>
  <si>
    <t>1353 - Job: 1353 - CS Structure Procurement-DAHLGREN</t>
  </si>
  <si>
    <t>1354 - Job: 1354 - Trim Coil Design &amp;Procurement-KALISH</t>
  </si>
  <si>
    <t>1355 - Job: 1355 - WBS 13 I&amp;C Proc and Coil Assy-KALISH</t>
  </si>
  <si>
    <t>1361 - Job: 1361 - TF Fabrication-KALISH</t>
  </si>
  <si>
    <t>1404 - Job: 1404 - MCWF R&amp;D 1st Prod Casting**CLOSED**</t>
  </si>
  <si>
    <t>1408 - Job: 1408 - MC Winding Supplies-CHRZANOWSKI</t>
  </si>
  <si>
    <t>1411 - Job: 1411 - MCWF Fabr. S005242-HEITZENROEDER</t>
  </si>
  <si>
    <t>1416 - Job: 1416 - Mod Coil Type AB Fnl Dsn-WILLIAMSON</t>
  </si>
  <si>
    <t>1421 - Job: 1421 - Mod Coil Interface Design-WILLIAMSON</t>
  </si>
  <si>
    <t>1431 - Job: 1431 - Mod. Coil Interface Hardware-DUDEK</t>
  </si>
  <si>
    <t>1451 - Job: 1451 - Mod Coil Winding-CHRZANOWSKI</t>
  </si>
  <si>
    <t>1459 - Job: 1459 - Mod Coil Fabr.Punch List-CHRZANOWSKI</t>
  </si>
  <si>
    <t>1501 - Job: 1501 - Coil Structures  Design-DAHLGREN</t>
  </si>
  <si>
    <t>1550 - Job: 1550 - Coil Struct. Procurement -DAHLGREN</t>
  </si>
  <si>
    <t>1601 - Job: 1601 - Coil Services  Design-GORANSON</t>
  </si>
  <si>
    <t>1701 - Job: 1701 - Cryostat Design-GETTLEFINGER</t>
  </si>
  <si>
    <t>1702 - Job: 1702 - Base Support Struct Design-DAHLGREN</t>
  </si>
  <si>
    <t>1751 - Job: 1751 - Cryostat Procurement-GETTLEFINGER</t>
  </si>
  <si>
    <t>1752 - Job: 1752 - Base Support Proc-DAHLGREN</t>
  </si>
  <si>
    <t>1802 - Job: 1802 - FP Assy Oversight&amp;Support-VIOLA</t>
  </si>
  <si>
    <t>1803 - Job: 1803/1805- FPA Tooling/Constr-BROWN/DUDEK</t>
  </si>
  <si>
    <t>1806 - Job: 1806 - FP Assembly specs and drawings-COLE</t>
  </si>
  <si>
    <t>1810 - Job:1810-Field Period Assy -Station 1 2 3  VIOLA</t>
  </si>
  <si>
    <t>1815 - Job: 1815 - Field Period Assy -Station  5-VIOLA</t>
  </si>
  <si>
    <t>1901 - Job: 1901 - Stellarator Core Mngtt&amp;Integr-COLE</t>
  </si>
  <si>
    <t>2101 - Job: 2101 - Fueling Systems-BLANCHARD</t>
  </si>
  <si>
    <t>2201 - Job: 2201 - Vacuum Pumping Systems-BLANCHARD</t>
  </si>
  <si>
    <t>3101 - Job: 3101 - Magnetic Diagnostics-STRATTON</t>
  </si>
  <si>
    <t>3601 - Job: 3601 - Edge Divertor Diagnostics-STRATTON</t>
  </si>
  <si>
    <t>3801 - Job: 3801 - Electron Beam Mapping-STRATTON</t>
  </si>
  <si>
    <t>3901 - Job: 3901 - Diagnostics sys Integration-STRATTON</t>
  </si>
  <si>
    <t>4101 - Job: 4101 - AC Power-RAMAKRISHNAN</t>
  </si>
  <si>
    <t>4301 - Job: 4301 - DC Systems-RAMAKRISHNAN</t>
  </si>
  <si>
    <t>4401 - Job: 4401 - Control &amp; Protection-RAMAKRISHNAN</t>
  </si>
  <si>
    <t>4501 - Job: 4501 - Power Sys Dsn &amp; Integr-RAMAKRISHNAN</t>
  </si>
  <si>
    <t>5101 - Job: 5101 - Network and Fiber Infrastruct-SICHTA</t>
  </si>
  <si>
    <t>5201 - Job: 5201 - I&amp;C Systems-SICHTA</t>
  </si>
  <si>
    <t>5301 - Job: 5301 - Data Acquisition-SICHTA</t>
  </si>
  <si>
    <t>5401 - Job: 5401 - Facility Timing &amp; Synchron.-SICHTA</t>
  </si>
  <si>
    <t>5501 - Job: 5501 - Real Time Control System-SICHTA</t>
  </si>
  <si>
    <t>5601 - Job: 5601 - Central Safety &amp;Interlock Sys-SICHTA</t>
  </si>
  <si>
    <t>5801 - Job: 5801 - Central I&amp;C Integr&amp; Oversight-SICHTA</t>
  </si>
  <si>
    <t>6101 - Job: 6101 - Water Systems-DUDEK</t>
  </si>
  <si>
    <t>6201 - Job: 6201 - Cryogenic Systems-DUDEK</t>
  </si>
  <si>
    <t>6301 - Job: 6301 - Utility Systems-DUDEK</t>
  </si>
  <si>
    <t>6401 - Job: 6401 - PFC/VV Htng/Cooling(bakeout)- DUDEK</t>
  </si>
  <si>
    <t>7301 - Job: 7301 - Platform Design &amp; Fab-PERRY</t>
  </si>
  <si>
    <t>7401 - Job: 7401 - TC Prep &amp; Mach Assy Planning-PERRY</t>
  </si>
  <si>
    <t>7501 - Job: 7501 - Construction Support Crew-PERRY</t>
  </si>
  <si>
    <t>7503 - Job: 7503 - Machine Assembly (station 6)-PERRY</t>
  </si>
  <si>
    <t>7601 - Job: 7601 - Tooling Design &amp; Fabrication-PERRY</t>
  </si>
  <si>
    <t>8101 - Job: 8101 - Project Management &amp; Control-NEILSON</t>
  </si>
  <si>
    <t>8102 - Job: 8102 - NCSX MIE Management ORNL-LYON</t>
  </si>
  <si>
    <t>8202 - Job: 8202 - Engr Mgmt &amp; Sys Eng Support-REIERSEN</t>
  </si>
  <si>
    <t>8203 - Job: 8203 - Design Integration-BROWN</t>
  </si>
  <si>
    <t>8204 - Job: 8204 - Systems Analysis-BROOKS</t>
  </si>
  <si>
    <t>8205 - Job: 8205 - Dimensional Control Coordin-REIERSEN</t>
  </si>
  <si>
    <t>8210 - Job: 8210 - FY07 Rebaseling tasks</t>
  </si>
  <si>
    <t>8215 - Job: 8215 Plant Design</t>
  </si>
  <si>
    <t>8501 - Job: 8501 - Integrated Systems Testing-GENTILE</t>
  </si>
  <si>
    <t>8998 - Job: 8998 - Allocations-STRYKOWSKY</t>
  </si>
  <si>
    <t xml:space="preserve">Chris Gruber  Analysis =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</si>
</sst>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0.0%"/>
    <numFmt numFmtId="168" formatCode="#,##0.0"/>
  </numFmts>
  <fonts count="1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1" fillId="0" borderId="0" xfId="19" applyNumberFormat="1" applyFont="1" applyAlignment="1">
      <alignment horizontal="right"/>
    </xf>
    <xf numFmtId="3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3" fontId="2" fillId="0" borderId="0" xfId="0" applyNumberFormat="1" applyFont="1" applyAlignment="1">
      <alignment/>
    </xf>
    <xf numFmtId="9" fontId="0" fillId="0" borderId="0" xfId="19" applyAlignment="1">
      <alignment/>
    </xf>
    <xf numFmtId="166" fontId="0" fillId="2" borderId="0" xfId="0" applyNumberFormat="1" applyFill="1" applyAlignment="1">
      <alignment/>
    </xf>
    <xf numFmtId="3" fontId="0" fillId="0" borderId="0" xfId="0" applyNumberFormat="1" applyFont="1" applyAlignment="1">
      <alignment/>
    </xf>
    <xf numFmtId="166" fontId="0" fillId="0" borderId="1" xfId="0" applyNumberFormat="1" applyFont="1" applyBorder="1" applyAlignment="1">
      <alignment/>
    </xf>
    <xf numFmtId="10" fontId="3" fillId="0" borderId="0" xfId="19" applyNumberFormat="1" applyFont="1" applyAlignment="1">
      <alignment horizontal="right"/>
    </xf>
    <xf numFmtId="0" fontId="5" fillId="0" borderId="0" xfId="0" applyFont="1" applyAlignment="1">
      <alignment/>
    </xf>
    <xf numFmtId="166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7" fontId="4" fillId="0" borderId="0" xfId="19" applyNumberFormat="1" applyFont="1" applyAlignment="1">
      <alignment/>
    </xf>
    <xf numFmtId="0" fontId="4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166" fontId="7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/>
    </xf>
    <xf numFmtId="9" fontId="2" fillId="0" borderId="0" xfId="19" applyFont="1" applyAlignment="1">
      <alignment/>
    </xf>
    <xf numFmtId="166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tabSelected="1" workbookViewId="0" topLeftCell="A2">
      <selection activeCell="L60" sqref="L60"/>
    </sheetView>
  </sheetViews>
  <sheetFormatPr defaultColWidth="9.140625" defaultRowHeight="12.75"/>
  <cols>
    <col min="1" max="1" width="4.28125" style="0" customWidth="1"/>
    <col min="2" max="2" width="48.8515625" style="0" bestFit="1" customWidth="1"/>
    <col min="3" max="3" width="7.57421875" style="0" customWidth="1"/>
    <col min="4" max="4" width="14.421875" style="0" customWidth="1"/>
    <col min="5" max="8" width="7.28125" style="0" customWidth="1"/>
    <col min="9" max="13" width="10.140625" style="0" bestFit="1" customWidth="1"/>
    <col min="14" max="14" width="5.421875" style="0" customWidth="1"/>
  </cols>
  <sheetData>
    <row r="1" ht="15.75">
      <c r="B1" s="12" t="s">
        <v>22</v>
      </c>
    </row>
    <row r="2" spans="1:13" ht="12.75">
      <c r="A2" t="s">
        <v>2</v>
      </c>
      <c r="B2" t="s">
        <v>0</v>
      </c>
      <c r="D2" t="s">
        <v>1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</row>
    <row r="3" spans="1:13" ht="12.75">
      <c r="A3">
        <v>12</v>
      </c>
      <c r="B3" t="s">
        <v>27</v>
      </c>
      <c r="D3" s="1">
        <v>415</v>
      </c>
      <c r="E3" s="1"/>
      <c r="F3" s="1"/>
      <c r="G3" s="1"/>
      <c r="H3" s="1"/>
      <c r="I3" s="1">
        <v>47</v>
      </c>
      <c r="J3" s="1">
        <v>90</v>
      </c>
      <c r="K3" s="1"/>
      <c r="L3" s="1">
        <v>278</v>
      </c>
      <c r="M3" s="1"/>
    </row>
    <row r="4" spans="2:13" ht="12.75">
      <c r="B4" t="s">
        <v>28</v>
      </c>
      <c r="D4" s="1">
        <v>-162</v>
      </c>
      <c r="E4" s="1"/>
      <c r="F4" s="1"/>
      <c r="G4" s="1"/>
      <c r="H4" s="1"/>
      <c r="I4" s="1">
        <v>-162</v>
      </c>
      <c r="J4" s="1"/>
      <c r="K4" s="1"/>
      <c r="L4" s="1"/>
      <c r="M4" s="1"/>
    </row>
    <row r="5" spans="1:13" ht="12.75">
      <c r="A5">
        <v>13</v>
      </c>
      <c r="B5" t="s">
        <v>29</v>
      </c>
      <c r="D5" s="1">
        <v>254</v>
      </c>
      <c r="E5" s="1"/>
      <c r="F5" s="1"/>
      <c r="G5" s="1"/>
      <c r="H5" s="1"/>
      <c r="I5" s="1">
        <v>43</v>
      </c>
      <c r="J5" s="1">
        <v>211</v>
      </c>
      <c r="K5" s="1"/>
      <c r="L5" s="1"/>
      <c r="M5" s="1"/>
    </row>
    <row r="6" spans="2:13" ht="12.75">
      <c r="B6" t="s">
        <v>30</v>
      </c>
      <c r="D6" s="1">
        <v>1596</v>
      </c>
      <c r="E6" s="1"/>
      <c r="F6" s="1"/>
      <c r="G6" s="1"/>
      <c r="H6" s="1"/>
      <c r="I6" s="1"/>
      <c r="J6" s="1">
        <v>926</v>
      </c>
      <c r="K6" s="1">
        <v>642</v>
      </c>
      <c r="L6" s="1">
        <v>28</v>
      </c>
      <c r="M6" s="1"/>
    </row>
    <row r="7" spans="2:13" ht="12.75">
      <c r="B7" t="s">
        <v>31</v>
      </c>
      <c r="D7" s="1">
        <v>337</v>
      </c>
      <c r="E7" s="1"/>
      <c r="F7" s="1"/>
      <c r="G7" s="1"/>
      <c r="H7" s="1"/>
      <c r="I7" s="1"/>
      <c r="J7" s="1"/>
      <c r="K7" s="1">
        <v>78</v>
      </c>
      <c r="L7" s="1">
        <v>259</v>
      </c>
      <c r="M7" s="1"/>
    </row>
    <row r="8" spans="2:13" ht="12.75">
      <c r="B8" t="s">
        <v>32</v>
      </c>
      <c r="D8" s="1">
        <v>123</v>
      </c>
      <c r="E8" s="1"/>
      <c r="F8" s="1"/>
      <c r="G8" s="1"/>
      <c r="H8" s="1"/>
      <c r="I8" s="1"/>
      <c r="J8" s="1"/>
      <c r="K8" s="1">
        <v>45</v>
      </c>
      <c r="L8" s="1">
        <v>78</v>
      </c>
      <c r="M8" s="1"/>
    </row>
    <row r="9" spans="2:13" ht="12.75">
      <c r="B9" t="s">
        <v>33</v>
      </c>
      <c r="D9" s="1">
        <v>72</v>
      </c>
      <c r="E9" s="1"/>
      <c r="F9" s="1"/>
      <c r="G9" s="1"/>
      <c r="H9" s="1"/>
      <c r="I9" s="1"/>
      <c r="J9" s="1">
        <v>41</v>
      </c>
      <c r="K9" s="1">
        <v>29</v>
      </c>
      <c r="L9" s="1">
        <v>2</v>
      </c>
      <c r="M9" s="1"/>
    </row>
    <row r="10" spans="2:13" ht="12.75">
      <c r="B10" t="s">
        <v>34</v>
      </c>
      <c r="D10" s="1">
        <v>965</v>
      </c>
      <c r="E10" s="1"/>
      <c r="F10" s="1"/>
      <c r="G10" s="1"/>
      <c r="H10" s="1"/>
      <c r="I10" s="1">
        <v>416</v>
      </c>
      <c r="J10" s="1">
        <v>550</v>
      </c>
      <c r="K10" s="1"/>
      <c r="L10" s="1"/>
      <c r="M10" s="1"/>
    </row>
    <row r="11" spans="1:13" ht="12.75">
      <c r="A11">
        <v>14</v>
      </c>
      <c r="B11" t="s">
        <v>35</v>
      </c>
      <c r="D11" s="1">
        <v>-36</v>
      </c>
      <c r="E11" s="1"/>
      <c r="F11" s="1"/>
      <c r="G11" s="1"/>
      <c r="H11" s="1"/>
      <c r="I11" s="1">
        <v>-36</v>
      </c>
      <c r="J11" s="1"/>
      <c r="K11" s="1"/>
      <c r="L11" s="1"/>
      <c r="M11" s="1"/>
    </row>
    <row r="12" spans="2:13" ht="12.75">
      <c r="B12" t="s">
        <v>36</v>
      </c>
      <c r="D12" s="1">
        <v>310</v>
      </c>
      <c r="E12" s="1"/>
      <c r="F12" s="1"/>
      <c r="G12" s="1"/>
      <c r="H12" s="1"/>
      <c r="I12" s="1">
        <v>188</v>
      </c>
      <c r="J12" s="1">
        <v>122</v>
      </c>
      <c r="K12" s="1"/>
      <c r="L12" s="1"/>
      <c r="M12" s="1"/>
    </row>
    <row r="13" spans="2:13" ht="12.75">
      <c r="B13" t="s">
        <v>37</v>
      </c>
      <c r="D13" s="1">
        <v>9</v>
      </c>
      <c r="E13" s="1"/>
      <c r="F13" s="1"/>
      <c r="G13" s="1"/>
      <c r="H13" s="1"/>
      <c r="I13" s="1">
        <v>9</v>
      </c>
      <c r="J13" s="1"/>
      <c r="K13" s="1"/>
      <c r="L13" s="1"/>
      <c r="M13" s="1"/>
    </row>
    <row r="14" spans="2:13" ht="12.75">
      <c r="B14" t="s">
        <v>38</v>
      </c>
      <c r="D14" s="1">
        <v>280</v>
      </c>
      <c r="E14" s="1"/>
      <c r="F14" s="1"/>
      <c r="G14" s="1"/>
      <c r="H14" s="1"/>
      <c r="I14" s="1">
        <v>70</v>
      </c>
      <c r="J14" s="1">
        <v>210</v>
      </c>
      <c r="K14" s="1"/>
      <c r="L14" s="1"/>
      <c r="M14" s="1"/>
    </row>
    <row r="15" spans="2:13" ht="12.75">
      <c r="B15" t="s">
        <v>39</v>
      </c>
      <c r="D15" s="1">
        <v>1370</v>
      </c>
      <c r="E15" s="1"/>
      <c r="F15" s="1"/>
      <c r="G15" s="1"/>
      <c r="H15" s="1"/>
      <c r="I15" s="1">
        <v>1160</v>
      </c>
      <c r="J15" s="1">
        <v>209</v>
      </c>
      <c r="K15" s="1"/>
      <c r="L15" s="1"/>
      <c r="M15" s="1"/>
    </row>
    <row r="16" spans="2:13" ht="12.75">
      <c r="B16" t="s">
        <v>40</v>
      </c>
      <c r="D16" s="1">
        <v>1038</v>
      </c>
      <c r="E16" s="1"/>
      <c r="F16" s="1"/>
      <c r="G16" s="1"/>
      <c r="H16" s="1"/>
      <c r="I16" s="1">
        <v>394</v>
      </c>
      <c r="J16" s="1">
        <v>627</v>
      </c>
      <c r="K16" s="1"/>
      <c r="L16" s="1">
        <v>17</v>
      </c>
      <c r="M16" s="1"/>
    </row>
    <row r="17" spans="2:13" ht="12.75">
      <c r="B17" t="s">
        <v>41</v>
      </c>
      <c r="D17" s="1">
        <v>2869</v>
      </c>
      <c r="E17" s="1"/>
      <c r="F17" s="1"/>
      <c r="G17" s="1"/>
      <c r="H17" s="1"/>
      <c r="I17" s="1">
        <v>1380</v>
      </c>
      <c r="J17" s="1">
        <v>1489</v>
      </c>
      <c r="K17" s="1"/>
      <c r="L17" s="1"/>
      <c r="M17" s="1"/>
    </row>
    <row r="18" spans="2:13" ht="12.75">
      <c r="B18" t="s">
        <v>42</v>
      </c>
      <c r="D18" s="1">
        <v>486</v>
      </c>
      <c r="E18" s="1"/>
      <c r="F18" s="1"/>
      <c r="G18" s="1"/>
      <c r="H18" s="1"/>
      <c r="I18" s="1">
        <v>113</v>
      </c>
      <c r="J18" s="1">
        <v>373</v>
      </c>
      <c r="K18" s="1"/>
      <c r="L18" s="1"/>
      <c r="M18" s="1"/>
    </row>
    <row r="19" spans="1:13" ht="12.75">
      <c r="A19">
        <v>15</v>
      </c>
      <c r="B19" t="s">
        <v>43</v>
      </c>
      <c r="D19" s="1">
        <v>189</v>
      </c>
      <c r="E19" s="1"/>
      <c r="F19" s="1"/>
      <c r="G19" s="1"/>
      <c r="H19" s="1"/>
      <c r="I19" s="1">
        <v>189</v>
      </c>
      <c r="J19" s="1">
        <v>0</v>
      </c>
      <c r="K19" s="1"/>
      <c r="L19" s="1"/>
      <c r="M19" s="1"/>
    </row>
    <row r="20" spans="2:13" ht="12.75">
      <c r="B20" t="s">
        <v>44</v>
      </c>
      <c r="D20" s="1">
        <v>1066</v>
      </c>
      <c r="E20" s="1"/>
      <c r="F20" s="1"/>
      <c r="G20" s="1"/>
      <c r="H20" s="1"/>
      <c r="I20" s="1"/>
      <c r="J20" s="1">
        <v>502</v>
      </c>
      <c r="K20" s="1">
        <v>514</v>
      </c>
      <c r="L20" s="1">
        <v>50</v>
      </c>
      <c r="M20" s="1"/>
    </row>
    <row r="21" spans="1:13" ht="12.75">
      <c r="A21">
        <v>16</v>
      </c>
      <c r="B21" t="s">
        <v>45</v>
      </c>
      <c r="D21" s="1">
        <v>873</v>
      </c>
      <c r="E21" s="1"/>
      <c r="F21" s="1"/>
      <c r="G21" s="1"/>
      <c r="H21" s="1"/>
      <c r="I21" s="1">
        <v>6</v>
      </c>
      <c r="J21" s="1">
        <v>184</v>
      </c>
      <c r="K21" s="1">
        <v>445</v>
      </c>
      <c r="L21" s="1">
        <v>238</v>
      </c>
      <c r="M21" s="1"/>
    </row>
    <row r="22" spans="1:13" ht="12.75">
      <c r="A22">
        <v>17</v>
      </c>
      <c r="B22" t="s">
        <v>46</v>
      </c>
      <c r="D22" s="1">
        <v>207</v>
      </c>
      <c r="E22" s="1"/>
      <c r="F22" s="1"/>
      <c r="G22" s="1"/>
      <c r="H22" s="1"/>
      <c r="I22" s="1"/>
      <c r="J22" s="1"/>
      <c r="K22" s="1">
        <v>207</v>
      </c>
      <c r="L22" s="1"/>
      <c r="M22" s="1"/>
    </row>
    <row r="23" spans="2:13" ht="12.75">
      <c r="B23" t="s">
        <v>47</v>
      </c>
      <c r="D23" s="1">
        <v>163</v>
      </c>
      <c r="E23" s="1"/>
      <c r="F23" s="1"/>
      <c r="G23" s="1"/>
      <c r="H23" s="1"/>
      <c r="I23" s="1"/>
      <c r="J23" s="1">
        <v>163</v>
      </c>
      <c r="K23" s="1"/>
      <c r="L23" s="1"/>
      <c r="M23" s="1"/>
    </row>
    <row r="24" spans="2:13" ht="12.75">
      <c r="B24" t="s">
        <v>48</v>
      </c>
      <c r="D24" s="1">
        <v>325</v>
      </c>
      <c r="E24" s="1"/>
      <c r="F24" s="1"/>
      <c r="G24" s="1"/>
      <c r="H24" s="1"/>
      <c r="I24" s="1"/>
      <c r="J24" s="1"/>
      <c r="K24" s="1"/>
      <c r="L24" s="1">
        <v>325</v>
      </c>
      <c r="M24" s="1"/>
    </row>
    <row r="25" spans="2:13" ht="12.75">
      <c r="B25" t="s">
        <v>49</v>
      </c>
      <c r="D25" s="1">
        <v>89</v>
      </c>
      <c r="E25" s="1"/>
      <c r="F25" s="1"/>
      <c r="G25" s="1"/>
      <c r="H25" s="1"/>
      <c r="I25" s="1"/>
      <c r="J25" s="1">
        <v>69</v>
      </c>
      <c r="K25" s="1">
        <v>20</v>
      </c>
      <c r="L25" s="1"/>
      <c r="M25" s="1"/>
    </row>
    <row r="26" spans="1:13" ht="12.75">
      <c r="A26">
        <v>18</v>
      </c>
      <c r="B26" t="s">
        <v>50</v>
      </c>
      <c r="D26" s="1">
        <v>1998</v>
      </c>
      <c r="E26" s="1"/>
      <c r="F26" s="1"/>
      <c r="G26" s="1"/>
      <c r="H26" s="1"/>
      <c r="I26" s="1">
        <v>257</v>
      </c>
      <c r="J26" s="1">
        <v>792</v>
      </c>
      <c r="K26" s="1">
        <v>828</v>
      </c>
      <c r="L26" s="1">
        <v>121</v>
      </c>
      <c r="M26" s="1"/>
    </row>
    <row r="27" spans="2:13" ht="12.75">
      <c r="B27" t="s">
        <v>51</v>
      </c>
      <c r="D27" s="1">
        <v>524</v>
      </c>
      <c r="E27" s="1"/>
      <c r="F27" s="1"/>
      <c r="G27" s="1"/>
      <c r="H27" s="1"/>
      <c r="I27" s="1">
        <v>143</v>
      </c>
      <c r="J27" s="1">
        <v>305</v>
      </c>
      <c r="K27" s="1">
        <v>75</v>
      </c>
      <c r="L27" s="1"/>
      <c r="M27" s="1"/>
    </row>
    <row r="28" spans="2:13" ht="12.75">
      <c r="B28" t="s">
        <v>52</v>
      </c>
      <c r="D28" s="1">
        <v>514</v>
      </c>
      <c r="E28" s="1"/>
      <c r="F28" s="1"/>
      <c r="G28" s="1"/>
      <c r="H28" s="1"/>
      <c r="I28" s="1">
        <v>92</v>
      </c>
      <c r="J28" s="1">
        <v>390</v>
      </c>
      <c r="K28" s="1">
        <v>33</v>
      </c>
      <c r="L28" s="1"/>
      <c r="M28" s="1"/>
    </row>
    <row r="29" spans="2:13" ht="12.75">
      <c r="B29" t="s">
        <v>53</v>
      </c>
      <c r="D29" s="1">
        <v>5483</v>
      </c>
      <c r="E29" s="1"/>
      <c r="F29" s="1"/>
      <c r="G29" s="1"/>
      <c r="H29" s="1"/>
      <c r="I29" s="1">
        <v>1220</v>
      </c>
      <c r="J29" s="1">
        <v>2393</v>
      </c>
      <c r="K29" s="1">
        <v>1640</v>
      </c>
      <c r="L29" s="1">
        <v>229</v>
      </c>
      <c r="M29" s="1"/>
    </row>
    <row r="30" spans="2:13" ht="12.75">
      <c r="B30" t="s">
        <v>54</v>
      </c>
      <c r="D30" s="1">
        <v>1317</v>
      </c>
      <c r="E30" s="1"/>
      <c r="F30" s="1"/>
      <c r="G30" s="1"/>
      <c r="H30" s="1"/>
      <c r="I30" s="1"/>
      <c r="J30" s="1">
        <v>223</v>
      </c>
      <c r="K30" s="1">
        <v>925</v>
      </c>
      <c r="L30" s="1">
        <v>169</v>
      </c>
      <c r="M30" s="1"/>
    </row>
    <row r="31" spans="1:13" ht="12.75">
      <c r="A31">
        <v>19</v>
      </c>
      <c r="B31" t="s">
        <v>55</v>
      </c>
      <c r="D31" s="1">
        <v>1743</v>
      </c>
      <c r="E31" s="1"/>
      <c r="F31" s="1"/>
      <c r="G31" s="1"/>
      <c r="H31" s="1"/>
      <c r="I31" s="1">
        <v>165</v>
      </c>
      <c r="J31" s="1">
        <v>425</v>
      </c>
      <c r="K31" s="1">
        <v>453</v>
      </c>
      <c r="L31" s="1">
        <v>468</v>
      </c>
      <c r="M31" s="1">
        <v>232</v>
      </c>
    </row>
    <row r="32" spans="1:13" ht="12.75">
      <c r="A32">
        <v>2</v>
      </c>
      <c r="B32" t="s">
        <v>56</v>
      </c>
      <c r="D32" s="1">
        <v>69</v>
      </c>
      <c r="E32" s="1"/>
      <c r="F32" s="1"/>
      <c r="G32" s="1"/>
      <c r="H32" s="1"/>
      <c r="I32" s="1"/>
      <c r="J32" s="1"/>
      <c r="K32" s="1">
        <v>16</v>
      </c>
      <c r="L32" s="1">
        <v>53</v>
      </c>
      <c r="M32" s="1"/>
    </row>
    <row r="33" spans="2:13" ht="12.75">
      <c r="B33" t="s">
        <v>57</v>
      </c>
      <c r="D33" s="1">
        <v>174</v>
      </c>
      <c r="E33" s="1"/>
      <c r="F33" s="1"/>
      <c r="G33" s="1"/>
      <c r="H33" s="1"/>
      <c r="I33" s="1"/>
      <c r="J33" s="1"/>
      <c r="K33" s="1">
        <v>124</v>
      </c>
      <c r="L33" s="1">
        <v>50</v>
      </c>
      <c r="M33" s="1"/>
    </row>
    <row r="34" spans="2:13" ht="12.75">
      <c r="B34" t="s">
        <v>58</v>
      </c>
      <c r="D34" s="1">
        <v>294</v>
      </c>
      <c r="E34" s="1"/>
      <c r="F34" s="1"/>
      <c r="G34" s="1"/>
      <c r="H34" s="1"/>
      <c r="I34" s="1">
        <v>187</v>
      </c>
      <c r="J34" s="1">
        <v>107</v>
      </c>
      <c r="K34" s="1"/>
      <c r="L34" s="1"/>
      <c r="M34" s="1"/>
    </row>
    <row r="35" spans="1:13" ht="12.75">
      <c r="A35">
        <v>3</v>
      </c>
      <c r="B35" t="s">
        <v>59</v>
      </c>
      <c r="D35" s="1">
        <v>31</v>
      </c>
      <c r="E35" s="1"/>
      <c r="F35" s="1"/>
      <c r="G35" s="1"/>
      <c r="H35" s="1"/>
      <c r="I35" s="1"/>
      <c r="J35" s="1"/>
      <c r="K35" s="1"/>
      <c r="L35" s="1">
        <v>31</v>
      </c>
      <c r="M35" s="1"/>
    </row>
    <row r="36" spans="2:13" ht="12.75">
      <c r="B36" t="s">
        <v>60</v>
      </c>
      <c r="D36" s="1">
        <v>263</v>
      </c>
      <c r="E36" s="1"/>
      <c r="F36" s="1"/>
      <c r="G36" s="1"/>
      <c r="H36" s="1"/>
      <c r="I36" s="1"/>
      <c r="J36" s="1"/>
      <c r="K36" s="1">
        <v>103</v>
      </c>
      <c r="L36" s="1">
        <v>160</v>
      </c>
      <c r="M36" s="1"/>
    </row>
    <row r="37" spans="2:13" ht="12.75">
      <c r="B37" t="s">
        <v>61</v>
      </c>
      <c r="D37" s="1">
        <v>133</v>
      </c>
      <c r="E37" s="1"/>
      <c r="F37" s="1"/>
      <c r="G37" s="1"/>
      <c r="H37" s="1"/>
      <c r="I37" s="1">
        <v>12</v>
      </c>
      <c r="J37" s="1">
        <v>29</v>
      </c>
      <c r="K37" s="1">
        <v>30</v>
      </c>
      <c r="L37" s="1">
        <v>62</v>
      </c>
      <c r="M37" s="1"/>
    </row>
    <row r="38" spans="1:13" ht="12.75">
      <c r="A38">
        <v>4</v>
      </c>
      <c r="B38" t="s">
        <v>62</v>
      </c>
      <c r="D38" s="1">
        <v>54</v>
      </c>
      <c r="E38" s="1"/>
      <c r="F38" s="1"/>
      <c r="G38" s="1"/>
      <c r="H38" s="1"/>
      <c r="I38" s="1">
        <v>-104</v>
      </c>
      <c r="J38" s="1"/>
      <c r="K38" s="1">
        <v>58</v>
      </c>
      <c r="L38" s="1">
        <v>101</v>
      </c>
      <c r="M38" s="1"/>
    </row>
    <row r="39" spans="2:13" ht="12.75">
      <c r="B39" t="s">
        <v>63</v>
      </c>
      <c r="D39" s="1">
        <v>603</v>
      </c>
      <c r="E39" s="1"/>
      <c r="F39" s="1"/>
      <c r="G39" s="1"/>
      <c r="H39" s="1"/>
      <c r="I39" s="1"/>
      <c r="J39" s="1">
        <v>11</v>
      </c>
      <c r="K39" s="1">
        <v>274</v>
      </c>
      <c r="L39" s="1">
        <v>318</v>
      </c>
      <c r="M39" s="1"/>
    </row>
    <row r="40" spans="2:13" ht="12.75">
      <c r="B40" t="s">
        <v>64</v>
      </c>
      <c r="D40" s="1">
        <v>1084</v>
      </c>
      <c r="E40" s="1"/>
      <c r="F40" s="1"/>
      <c r="G40" s="1"/>
      <c r="H40" s="1"/>
      <c r="I40" s="1"/>
      <c r="J40" s="1"/>
      <c r="K40" s="1">
        <v>326</v>
      </c>
      <c r="L40" s="1">
        <v>758</v>
      </c>
      <c r="M40" s="1"/>
    </row>
    <row r="41" spans="2:13" ht="12.75">
      <c r="B41" t="s">
        <v>65</v>
      </c>
      <c r="D41" s="1">
        <v>685</v>
      </c>
      <c r="E41" s="1"/>
      <c r="F41" s="1"/>
      <c r="G41" s="1"/>
      <c r="H41" s="1"/>
      <c r="I41" s="1"/>
      <c r="J41" s="1"/>
      <c r="K41" s="1">
        <v>356</v>
      </c>
      <c r="L41" s="1">
        <v>230</v>
      </c>
      <c r="M41" s="1">
        <v>99</v>
      </c>
    </row>
    <row r="42" spans="1:13" ht="12.75">
      <c r="A42">
        <v>5</v>
      </c>
      <c r="B42" t="s">
        <v>66</v>
      </c>
      <c r="D42" s="1">
        <v>151</v>
      </c>
      <c r="E42" s="1"/>
      <c r="F42" s="1"/>
      <c r="G42" s="1"/>
      <c r="H42" s="1"/>
      <c r="I42" s="1"/>
      <c r="J42" s="1"/>
      <c r="K42" s="1">
        <v>7</v>
      </c>
      <c r="L42" s="1">
        <v>144</v>
      </c>
      <c r="M42" s="1"/>
    </row>
    <row r="43" spans="2:13" ht="12.75">
      <c r="B43" t="s">
        <v>67</v>
      </c>
      <c r="D43" s="1">
        <v>197</v>
      </c>
      <c r="E43" s="1"/>
      <c r="F43" s="1"/>
      <c r="G43" s="1"/>
      <c r="H43" s="1"/>
      <c r="I43" s="1"/>
      <c r="J43" s="1"/>
      <c r="K43" s="1">
        <v>82</v>
      </c>
      <c r="L43" s="1">
        <v>115</v>
      </c>
      <c r="M43" s="1"/>
    </row>
    <row r="44" spans="2:13" ht="12.75">
      <c r="B44" t="s">
        <v>68</v>
      </c>
      <c r="D44" s="1">
        <v>164</v>
      </c>
      <c r="E44" s="1"/>
      <c r="F44" s="1"/>
      <c r="G44" s="1"/>
      <c r="H44" s="1"/>
      <c r="I44" s="1"/>
      <c r="J44" s="1"/>
      <c r="K44" s="1">
        <v>51</v>
      </c>
      <c r="L44" s="1">
        <v>114</v>
      </c>
      <c r="M44" s="1"/>
    </row>
    <row r="45" spans="2:13" ht="12.75">
      <c r="B45" t="s">
        <v>69</v>
      </c>
      <c r="D45" s="1">
        <v>205</v>
      </c>
      <c r="E45" s="1"/>
      <c r="F45" s="1"/>
      <c r="G45" s="1"/>
      <c r="H45" s="1"/>
      <c r="I45" s="1"/>
      <c r="J45" s="1"/>
      <c r="K45" s="1">
        <v>12</v>
      </c>
      <c r="L45" s="1">
        <v>194</v>
      </c>
      <c r="M45" s="1"/>
    </row>
    <row r="46" spans="2:13" ht="12.75">
      <c r="B46" t="s">
        <v>70</v>
      </c>
      <c r="D46" s="1">
        <v>129</v>
      </c>
      <c r="E46" s="1"/>
      <c r="F46" s="1"/>
      <c r="G46" s="1"/>
      <c r="H46" s="1"/>
      <c r="I46" s="1"/>
      <c r="J46" s="1"/>
      <c r="K46" s="1">
        <v>17</v>
      </c>
      <c r="L46" s="1">
        <v>112</v>
      </c>
      <c r="M46" s="1"/>
    </row>
    <row r="47" spans="2:13" ht="12.75">
      <c r="B47" t="s">
        <v>71</v>
      </c>
      <c r="D47" s="1">
        <v>223</v>
      </c>
      <c r="E47" s="1"/>
      <c r="F47" s="1"/>
      <c r="G47" s="1"/>
      <c r="H47" s="1"/>
      <c r="I47" s="1"/>
      <c r="J47" s="1"/>
      <c r="K47" s="1">
        <v>12</v>
      </c>
      <c r="L47" s="1">
        <v>211</v>
      </c>
      <c r="M47" s="1"/>
    </row>
    <row r="48" spans="2:13" ht="12.75">
      <c r="B48" t="s">
        <v>72</v>
      </c>
      <c r="D48" s="1">
        <v>69</v>
      </c>
      <c r="E48" s="1"/>
      <c r="F48" s="1"/>
      <c r="G48" s="1"/>
      <c r="H48" s="1"/>
      <c r="I48" s="1">
        <v>7</v>
      </c>
      <c r="J48" s="1">
        <v>24</v>
      </c>
      <c r="K48" s="1">
        <v>19</v>
      </c>
      <c r="L48" s="1">
        <v>19</v>
      </c>
      <c r="M48" s="1"/>
    </row>
    <row r="49" spans="1:13" ht="12.75">
      <c r="A49">
        <v>6</v>
      </c>
      <c r="B49" t="s">
        <v>73</v>
      </c>
      <c r="D49" s="1">
        <v>46</v>
      </c>
      <c r="E49" s="1"/>
      <c r="F49" s="1"/>
      <c r="G49" s="1"/>
      <c r="H49" s="1"/>
      <c r="I49" s="1"/>
      <c r="J49" s="1"/>
      <c r="K49" s="1">
        <v>46</v>
      </c>
      <c r="L49" s="1"/>
      <c r="M49" s="1"/>
    </row>
    <row r="50" spans="2:13" ht="12.75">
      <c r="B50" t="s">
        <v>74</v>
      </c>
      <c r="D50" s="1">
        <v>655</v>
      </c>
      <c r="E50" s="1"/>
      <c r="F50" s="1"/>
      <c r="G50" s="1"/>
      <c r="H50" s="1"/>
      <c r="I50" s="1"/>
      <c r="J50" s="1"/>
      <c r="K50" s="1">
        <v>271</v>
      </c>
      <c r="L50" s="1">
        <v>384</v>
      </c>
      <c r="M50" s="1"/>
    </row>
    <row r="51" spans="2:13" ht="12.75">
      <c r="B51" t="s">
        <v>75</v>
      </c>
      <c r="D51" s="1">
        <v>105</v>
      </c>
      <c r="E51" s="1"/>
      <c r="F51" s="1"/>
      <c r="G51" s="1"/>
      <c r="H51" s="1"/>
      <c r="I51" s="1"/>
      <c r="J51" s="1"/>
      <c r="K51" s="1">
        <v>105</v>
      </c>
      <c r="L51" s="1"/>
      <c r="M51" s="1"/>
    </row>
    <row r="52" spans="2:13" ht="12.75">
      <c r="B52" t="s">
        <v>76</v>
      </c>
      <c r="D52" s="1">
        <v>557</v>
      </c>
      <c r="E52" s="1"/>
      <c r="F52" s="1"/>
      <c r="G52" s="1"/>
      <c r="H52" s="1"/>
      <c r="I52" s="1"/>
      <c r="J52" s="1"/>
      <c r="K52" s="1">
        <v>234</v>
      </c>
      <c r="L52" s="1">
        <v>323</v>
      </c>
      <c r="M52" s="1"/>
    </row>
    <row r="53" spans="1:13" ht="12.75">
      <c r="A53">
        <v>7</v>
      </c>
      <c r="B53" t="s">
        <v>77</v>
      </c>
      <c r="D53" s="1">
        <v>204</v>
      </c>
      <c r="E53" s="1"/>
      <c r="F53" s="1"/>
      <c r="G53" s="1"/>
      <c r="H53" s="1"/>
      <c r="I53" s="1">
        <v>2</v>
      </c>
      <c r="J53" s="1"/>
      <c r="K53" s="1">
        <v>202</v>
      </c>
      <c r="L53" s="1"/>
      <c r="M53" s="1"/>
    </row>
    <row r="54" spans="2:13" ht="12.75">
      <c r="B54" t="s">
        <v>78</v>
      </c>
      <c r="D54" s="1">
        <v>1435</v>
      </c>
      <c r="E54" s="1"/>
      <c r="F54" s="1"/>
      <c r="G54" s="1"/>
      <c r="H54" s="1"/>
      <c r="I54" s="1">
        <v>-308</v>
      </c>
      <c r="J54" s="1">
        <v>23</v>
      </c>
      <c r="K54" s="1">
        <v>577</v>
      </c>
      <c r="L54" s="1">
        <v>857</v>
      </c>
      <c r="M54" s="1">
        <v>286</v>
      </c>
    </row>
    <row r="55" spans="2:13" ht="12.75">
      <c r="B55" t="s">
        <v>79</v>
      </c>
      <c r="D55" s="1">
        <v>1436</v>
      </c>
      <c r="E55" s="1"/>
      <c r="F55" s="1"/>
      <c r="G55" s="1"/>
      <c r="H55" s="1"/>
      <c r="I55" s="1"/>
      <c r="J55" s="1"/>
      <c r="K55" s="1">
        <v>311</v>
      </c>
      <c r="L55" s="1">
        <v>799</v>
      </c>
      <c r="M55" s="1">
        <v>326</v>
      </c>
    </row>
    <row r="56" spans="2:13" ht="12.75">
      <c r="B56" t="s">
        <v>80</v>
      </c>
      <c r="D56" s="1">
        <v>4518</v>
      </c>
      <c r="E56" s="1"/>
      <c r="F56" s="1"/>
      <c r="G56" s="1"/>
      <c r="H56" s="1"/>
      <c r="I56" s="1"/>
      <c r="J56" s="1"/>
      <c r="K56" s="1">
        <v>1579</v>
      </c>
      <c r="L56" s="1">
        <v>2192</v>
      </c>
      <c r="M56" s="1">
        <v>747</v>
      </c>
    </row>
    <row r="57" spans="2:13" ht="12.75">
      <c r="B57" t="s">
        <v>81</v>
      </c>
      <c r="D57" s="1">
        <v>413</v>
      </c>
      <c r="E57" s="1"/>
      <c r="F57" s="1"/>
      <c r="G57" s="1"/>
      <c r="H57" s="1"/>
      <c r="I57" s="1"/>
      <c r="J57" s="1"/>
      <c r="K57" s="1">
        <v>192</v>
      </c>
      <c r="L57" s="1">
        <v>221</v>
      </c>
      <c r="M57" s="1"/>
    </row>
    <row r="58" spans="1:13" ht="12.75">
      <c r="A58">
        <v>8</v>
      </c>
      <c r="B58" t="s">
        <v>82</v>
      </c>
      <c r="D58" s="1">
        <v>3486</v>
      </c>
      <c r="E58" s="1"/>
      <c r="F58" s="1"/>
      <c r="G58" s="1"/>
      <c r="H58" s="1"/>
      <c r="I58" s="1">
        <v>283</v>
      </c>
      <c r="J58" s="1">
        <v>895</v>
      </c>
      <c r="K58" s="1">
        <v>1015</v>
      </c>
      <c r="L58" s="1">
        <v>927</v>
      </c>
      <c r="M58" s="1">
        <v>365</v>
      </c>
    </row>
    <row r="59" spans="2:13" ht="12.75">
      <c r="B59" t="s">
        <v>83</v>
      </c>
      <c r="D59" s="1">
        <v>504</v>
      </c>
      <c r="E59" s="1"/>
      <c r="F59" s="1"/>
      <c r="G59" s="1"/>
      <c r="H59" s="1"/>
      <c r="I59" s="1">
        <v>60</v>
      </c>
      <c r="J59" s="1">
        <v>159</v>
      </c>
      <c r="K59" s="1">
        <v>159</v>
      </c>
      <c r="L59" s="1">
        <v>101</v>
      </c>
      <c r="M59" s="1">
        <v>24</v>
      </c>
    </row>
    <row r="60" spans="2:13" ht="12.75">
      <c r="B60" t="s">
        <v>84</v>
      </c>
      <c r="D60" s="1">
        <v>2459</v>
      </c>
      <c r="E60" s="1"/>
      <c r="F60" s="1"/>
      <c r="G60" s="1"/>
      <c r="H60" s="1"/>
      <c r="I60" s="1">
        <v>319</v>
      </c>
      <c r="J60" s="1">
        <v>642</v>
      </c>
      <c r="K60" s="1">
        <v>640</v>
      </c>
      <c r="L60" s="1">
        <v>638</v>
      </c>
      <c r="M60" s="1">
        <v>221</v>
      </c>
    </row>
    <row r="61" spans="2:13" ht="12.75">
      <c r="B61" t="s">
        <v>85</v>
      </c>
      <c r="D61" s="1">
        <v>1362</v>
      </c>
      <c r="E61" s="1"/>
      <c r="F61" s="1"/>
      <c r="G61" s="1"/>
      <c r="H61" s="1"/>
      <c r="I61" s="1">
        <v>149</v>
      </c>
      <c r="J61" s="1">
        <v>352</v>
      </c>
      <c r="K61" s="1">
        <v>350</v>
      </c>
      <c r="L61" s="1">
        <v>349</v>
      </c>
      <c r="M61" s="1">
        <v>161</v>
      </c>
    </row>
    <row r="62" spans="2:13" ht="12.75">
      <c r="B62" t="s">
        <v>86</v>
      </c>
      <c r="D62" s="1">
        <v>1161</v>
      </c>
      <c r="E62" s="1"/>
      <c r="F62" s="1"/>
      <c r="G62" s="1"/>
      <c r="H62" s="1"/>
      <c r="I62" s="1">
        <v>177</v>
      </c>
      <c r="J62" s="1">
        <v>283</v>
      </c>
      <c r="K62" s="1">
        <v>282</v>
      </c>
      <c r="L62" s="1">
        <v>281</v>
      </c>
      <c r="M62" s="1">
        <v>138</v>
      </c>
    </row>
    <row r="63" spans="2:13" ht="12.75">
      <c r="B63" t="s">
        <v>87</v>
      </c>
      <c r="D63" s="1">
        <v>599</v>
      </c>
      <c r="E63" s="1"/>
      <c r="F63" s="1"/>
      <c r="G63" s="1"/>
      <c r="H63" s="1"/>
      <c r="I63" s="1">
        <v>104</v>
      </c>
      <c r="J63" s="1">
        <v>268</v>
      </c>
      <c r="K63" s="1">
        <v>156</v>
      </c>
      <c r="L63" s="1">
        <v>57</v>
      </c>
      <c r="M63" s="1">
        <v>14</v>
      </c>
    </row>
    <row r="64" spans="2:13" ht="12.75">
      <c r="B64" t="s">
        <v>88</v>
      </c>
      <c r="D64" s="1">
        <v>19</v>
      </c>
      <c r="E64" s="1"/>
      <c r="F64" s="1"/>
      <c r="G64" s="1"/>
      <c r="H64" s="1"/>
      <c r="I64" s="1">
        <v>19</v>
      </c>
      <c r="J64" s="1"/>
      <c r="K64" s="1"/>
      <c r="L64" s="1"/>
      <c r="M64" s="1"/>
    </row>
    <row r="65" spans="2:13" ht="12.75">
      <c r="B65" t="s">
        <v>89</v>
      </c>
      <c r="D65" s="1">
        <v>121</v>
      </c>
      <c r="E65" s="1"/>
      <c r="F65" s="1"/>
      <c r="G65" s="1"/>
      <c r="H65" s="1"/>
      <c r="I65" s="1">
        <v>15</v>
      </c>
      <c r="J65" s="1">
        <v>32</v>
      </c>
      <c r="K65" s="1">
        <v>32</v>
      </c>
      <c r="L65" s="1">
        <v>32</v>
      </c>
      <c r="M65" s="1">
        <v>10</v>
      </c>
    </row>
    <row r="66" spans="2:13" ht="12.75">
      <c r="B66" t="s">
        <v>90</v>
      </c>
      <c r="D66" s="1">
        <v>765</v>
      </c>
      <c r="E66" s="1"/>
      <c r="F66" s="1"/>
      <c r="G66" s="1"/>
      <c r="H66" s="1"/>
      <c r="I66" s="1"/>
      <c r="J66" s="1"/>
      <c r="K66" s="1">
        <v>276</v>
      </c>
      <c r="L66" s="1">
        <v>70</v>
      </c>
      <c r="M66" s="1">
        <v>419</v>
      </c>
    </row>
    <row r="67" spans="2:13" ht="12.75">
      <c r="B67" t="s">
        <v>91</v>
      </c>
      <c r="D67" s="5">
        <v>1479</v>
      </c>
      <c r="E67" s="5"/>
      <c r="F67" s="5"/>
      <c r="G67" s="5"/>
      <c r="H67" s="5"/>
      <c r="I67" s="5">
        <v>147</v>
      </c>
      <c r="J67" s="5">
        <v>384</v>
      </c>
      <c r="K67" s="5">
        <v>406</v>
      </c>
      <c r="L67" s="5">
        <v>431</v>
      </c>
      <c r="M67" s="5">
        <v>110</v>
      </c>
    </row>
    <row r="68" spans="2:13" ht="15.75">
      <c r="B68" s="16" t="s">
        <v>3</v>
      </c>
      <c r="C68" s="2"/>
      <c r="D68" s="13">
        <f>SUM(D3:D67)</f>
        <v>50269</v>
      </c>
      <c r="E68" s="8"/>
      <c r="F68" s="8"/>
      <c r="G68" s="8"/>
      <c r="H68" s="8"/>
      <c r="I68" s="1">
        <f>SUM(I3:I67)</f>
        <v>6763</v>
      </c>
      <c r="J68" s="1">
        <f>SUM(J3:J67)</f>
        <v>13503</v>
      </c>
      <c r="K68" s="1">
        <f>SUM(K3:K67)</f>
        <v>14254</v>
      </c>
      <c r="L68" s="1">
        <f>SUM(L3:L67)</f>
        <v>12596</v>
      </c>
      <c r="M68" s="1">
        <f>SUM(M3:M67)</f>
        <v>3152</v>
      </c>
    </row>
    <row r="69" spans="2:13" ht="12.75">
      <c r="B69" s="2"/>
      <c r="C69" s="2"/>
      <c r="L69" s="1"/>
      <c r="M69" s="1"/>
    </row>
    <row r="70" spans="2:4" ht="12.75">
      <c r="B70" t="s">
        <v>5</v>
      </c>
      <c r="D70" s="4"/>
    </row>
    <row r="71" spans="2:4" ht="12.75">
      <c r="B71" s="2" t="s">
        <v>23</v>
      </c>
      <c r="C71" s="11">
        <v>0.155175</v>
      </c>
      <c r="D71" s="6">
        <f>+D68*C71</f>
        <v>7800.492075</v>
      </c>
    </row>
    <row r="72" spans="2:4" ht="12.75">
      <c r="B72" s="2" t="s">
        <v>8</v>
      </c>
      <c r="C72" s="3"/>
      <c r="D72" s="9">
        <v>1383.164</v>
      </c>
    </row>
    <row r="73" spans="2:4" ht="12.75">
      <c r="B73" s="2" t="s">
        <v>12</v>
      </c>
      <c r="C73" s="3"/>
      <c r="D73" s="9">
        <v>502.168</v>
      </c>
    </row>
    <row r="74" spans="2:9" ht="12.75">
      <c r="B74" s="2" t="s">
        <v>6</v>
      </c>
      <c r="C74" s="3"/>
      <c r="D74" s="10">
        <v>2057.801</v>
      </c>
      <c r="E74" s="1"/>
      <c r="F74" s="1"/>
      <c r="G74" s="1"/>
      <c r="H74" s="1"/>
      <c r="I74" s="1"/>
    </row>
    <row r="75" spans="2:13" ht="15.75">
      <c r="B75" s="16" t="s">
        <v>7</v>
      </c>
      <c r="D75" s="14">
        <f>SUM(D71:D74)</f>
        <v>11743.625075</v>
      </c>
      <c r="E75" s="1"/>
      <c r="F75" s="1"/>
      <c r="G75" s="1"/>
      <c r="H75" s="1"/>
      <c r="I75" s="1"/>
      <c r="J75" s="1">
        <v>2400</v>
      </c>
      <c r="K75" s="1">
        <v>3947</v>
      </c>
      <c r="L75" s="1">
        <v>3396</v>
      </c>
      <c r="M75" s="1">
        <v>2000</v>
      </c>
    </row>
    <row r="76" spans="4:13" ht="15.75">
      <c r="D76" s="15">
        <f>+D75/D68</f>
        <v>0.2336156493067298</v>
      </c>
      <c r="J76" s="7">
        <f>+J75/J68</f>
        <v>0.1777382803821373</v>
      </c>
      <c r="K76" s="7">
        <f>+K75/K68</f>
        <v>0.27690472849726394</v>
      </c>
      <c r="L76" s="7">
        <f>+L75/L68</f>
        <v>0.2696093998094633</v>
      </c>
      <c r="M76" s="7"/>
    </row>
    <row r="77" spans="4:13" ht="12.75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>
      <c r="B78" s="2" t="s">
        <v>10</v>
      </c>
      <c r="D78" s="1">
        <f>SUM(D68,D75)</f>
        <v>62012.625075</v>
      </c>
      <c r="E78" s="1"/>
      <c r="F78" s="1"/>
      <c r="G78" s="1"/>
      <c r="H78" s="1"/>
      <c r="I78" s="1">
        <f>SUM(I68,I75)</f>
        <v>6763</v>
      </c>
      <c r="J78" s="1">
        <f>SUM(J68,J75)</f>
        <v>15903</v>
      </c>
      <c r="K78" s="1">
        <f>SUM(K68,K75)</f>
        <v>18201</v>
      </c>
      <c r="L78" s="1">
        <f>SUM(L68,L75)</f>
        <v>15992</v>
      </c>
      <c r="M78" s="1">
        <f>SUM(M68,M75)</f>
        <v>5152</v>
      </c>
    </row>
    <row r="79" spans="4:13" ht="12.75"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>
      <c r="B80" s="2" t="s">
        <v>4</v>
      </c>
      <c r="C80" s="2"/>
      <c r="D80" s="1">
        <v>67306</v>
      </c>
      <c r="E80" s="23">
        <v>5942</v>
      </c>
      <c r="F80" s="23">
        <v>14314</v>
      </c>
      <c r="G80" s="23">
        <v>18132</v>
      </c>
      <c r="H80" s="23">
        <v>19073</v>
      </c>
      <c r="I80" s="1">
        <v>9845</v>
      </c>
      <c r="J80" s="1"/>
      <c r="K80" s="1"/>
      <c r="L80" s="1"/>
      <c r="M80" s="1"/>
    </row>
    <row r="81" spans="4:13" ht="13.5" thickBot="1">
      <c r="D81" s="1"/>
      <c r="E81" s="23"/>
      <c r="F81" s="23"/>
      <c r="G81" s="23"/>
      <c r="H81" s="23"/>
      <c r="I81" s="1"/>
      <c r="J81" s="1"/>
      <c r="K81" s="1"/>
      <c r="L81" s="1"/>
      <c r="M81" s="1"/>
    </row>
    <row r="82" spans="2:13" ht="21" thickBot="1">
      <c r="B82" s="17" t="s">
        <v>9</v>
      </c>
      <c r="C82" s="18"/>
      <c r="D82" s="19">
        <f>SUM(D78:D80)</f>
        <v>129318.625075</v>
      </c>
      <c r="E82" s="23">
        <f aca="true" t="shared" si="0" ref="E82:M82">SUM(E78:E80)</f>
        <v>5942</v>
      </c>
      <c r="F82" s="23">
        <f t="shared" si="0"/>
        <v>14314</v>
      </c>
      <c r="G82" s="23">
        <f t="shared" si="0"/>
        <v>18132</v>
      </c>
      <c r="H82" s="23">
        <f t="shared" si="0"/>
        <v>19073</v>
      </c>
      <c r="I82" s="1">
        <f t="shared" si="0"/>
        <v>16608</v>
      </c>
      <c r="J82" s="1">
        <f t="shared" si="0"/>
        <v>15903</v>
      </c>
      <c r="K82" s="1">
        <f t="shared" si="0"/>
        <v>18201</v>
      </c>
      <c r="L82" s="1">
        <f t="shared" si="0"/>
        <v>15992</v>
      </c>
      <c r="M82" s="1">
        <f t="shared" si="0"/>
        <v>5152</v>
      </c>
    </row>
    <row r="83" spans="2:13" ht="12.75">
      <c r="B83" s="2" t="s">
        <v>11</v>
      </c>
      <c r="D83" s="1"/>
      <c r="E83" s="1"/>
      <c r="F83" s="1"/>
      <c r="G83" s="1"/>
      <c r="H83" s="1"/>
      <c r="I83" s="1">
        <v>16771</v>
      </c>
      <c r="J83" s="1">
        <v>15900</v>
      </c>
      <c r="K83" s="1">
        <v>18200</v>
      </c>
      <c r="L83" s="1">
        <v>18900</v>
      </c>
      <c r="M83" s="1">
        <v>19500</v>
      </c>
    </row>
    <row r="85" spans="3:15" ht="12.75">
      <c r="C85" s="2" t="s">
        <v>24</v>
      </c>
      <c r="D85" s="26">
        <v>40592</v>
      </c>
      <c r="E85" s="1"/>
      <c r="F85" s="1"/>
      <c r="G85" s="1"/>
      <c r="J85" s="21"/>
      <c r="K85" s="21"/>
      <c r="L85" s="21"/>
      <c r="M85" s="1"/>
      <c r="O85" s="1"/>
    </row>
    <row r="86" spans="3:12" ht="12.75">
      <c r="C86" s="2" t="s">
        <v>25</v>
      </c>
      <c r="D86" s="26">
        <v>40900</v>
      </c>
      <c r="I86" s="20" t="s">
        <v>92</v>
      </c>
      <c r="J86" s="22">
        <v>0.2</v>
      </c>
      <c r="K86" s="22">
        <v>0.25</v>
      </c>
      <c r="L86" s="22">
        <v>0.3</v>
      </c>
    </row>
    <row r="87" spans="3:4" ht="12.75">
      <c r="C87" s="2" t="s">
        <v>26</v>
      </c>
      <c r="D87" s="27">
        <f>(+D86-D85)/30.4</f>
        <v>10.131578947368421</v>
      </c>
    </row>
    <row r="92" ht="12.75">
      <c r="N92" s="24"/>
    </row>
    <row r="93" spans="14:15" ht="12.75">
      <c r="N93" s="24"/>
      <c r="O93" s="25"/>
    </row>
    <row r="94" spans="14:15" ht="12.75">
      <c r="N94" s="24"/>
      <c r="O94" s="25"/>
    </row>
    <row r="95" spans="14:15" ht="12.75">
      <c r="N95" s="24"/>
      <c r="O95" s="25"/>
    </row>
    <row r="96" spans="14:15" ht="12.75">
      <c r="N96" s="24"/>
      <c r="O96" s="25"/>
    </row>
    <row r="97" spans="14:15" ht="12.75">
      <c r="N97" s="24"/>
      <c r="O97" s="25"/>
    </row>
    <row r="98" spans="14:15" ht="12.75">
      <c r="N98" s="24"/>
      <c r="O98" s="25"/>
    </row>
    <row r="99" ht="12.75">
      <c r="N99" s="24"/>
    </row>
    <row r="100" ht="12.75">
      <c r="N100" s="24"/>
    </row>
    <row r="101" ht="12.75">
      <c r="N101" s="24"/>
    </row>
    <row r="102" ht="12.75">
      <c r="N102" s="24"/>
    </row>
    <row r="103" ht="12.75">
      <c r="N103" s="24"/>
    </row>
    <row r="104" ht="12.75">
      <c r="N104" s="24"/>
    </row>
    <row r="105" ht="12.75">
      <c r="N105" s="24"/>
    </row>
    <row r="106" ht="12.75">
      <c r="N106" s="24"/>
    </row>
    <row r="107" ht="12.75">
      <c r="N107" s="24"/>
    </row>
    <row r="108" ht="12.75">
      <c r="N108" s="24"/>
    </row>
    <row r="109" ht="12.75">
      <c r="N109" s="24"/>
    </row>
    <row r="111" ht="12.75">
      <c r="N111" s="24"/>
    </row>
    <row r="113" ht="12.75">
      <c r="N113" s="24"/>
    </row>
    <row r="114" ht="12.75">
      <c r="N114" s="24"/>
    </row>
    <row r="117" ht="12.75">
      <c r="N117" s="24"/>
    </row>
  </sheetData>
  <printOptions/>
  <pageMargins left="0.37" right="0.21" top="0.61" bottom="0.59" header="0.5" footer="0.34"/>
  <pageSetup fitToHeight="2" fitToWidth="1" horizontalDpi="600" verticalDpi="600" orientation="landscape" paperSize="17" r:id="rId1"/>
  <headerFooter alignWithMargins="0">
    <oddFooter>&amp;C&amp;F      &amp;D     &amp;T&amp;Rpage &amp;P 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2007-06-22T13:53:56Z</cp:lastPrinted>
  <dcterms:created xsi:type="dcterms:W3CDTF">2007-06-22T13:09:55Z</dcterms:created>
  <dcterms:modified xsi:type="dcterms:W3CDTF">2007-06-22T18:51:19Z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