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2"/>
  </bookViews>
  <sheets>
    <sheet name="Nominal Vector" sheetId="1" r:id="rId1"/>
    <sheet name="Actual Tolerance" sheetId="2" r:id="rId2"/>
    <sheet name="Actual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#REF!</definedName>
    <definedName name="AveDev3D_3">#REF!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#REF!</definedName>
    <definedName name="Comment_3">#REF!</definedName>
    <definedName name="CountNumsInDev3D_1">'Actual'!$G$44</definedName>
    <definedName name="Date_0">'Summary'!$F$9</definedName>
    <definedName name="Date_1">'Actual'!$G$1</definedName>
    <definedName name="Date_2">#REF!</definedName>
    <definedName name="Date_3">#REF!</definedName>
    <definedName name="Description_1">'Actual Tolerance'!$A$2:$A$65536</definedName>
    <definedName name="Description_2">#REF!</definedName>
    <definedName name="Description_3">#REF!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#REF!</definedName>
    <definedName name="Dev3D_3">#REF!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#REF!</definedName>
    <definedName name="DevRange3D_3">#REF!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#REF!</definedName>
    <definedName name="DevY_1">#REF!</definedName>
    <definedName name="DevZ_1">#REF!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#REF!</definedName>
    <definedName name="Head0_3">#REF!</definedName>
    <definedName name="Head0_4">'Actual'!$B$1</definedName>
    <definedName name="Head1_0">'Summary'!$B$10</definedName>
    <definedName name="Head1_1">#REF!</definedName>
    <definedName name="Head1_2">#REF!</definedName>
    <definedName name="Head1_4">'Actual'!$B$2</definedName>
    <definedName name="Head2_0">'Summary'!$B$11</definedName>
    <definedName name="Head2_2">#REF!</definedName>
    <definedName name="Head2_3">#REF!</definedName>
    <definedName name="Head2_4">'Actual'!$B$3</definedName>
    <definedName name="Head3_0">'Summary'!$B$12</definedName>
    <definedName name="Head3_2">#REF!</definedName>
    <definedName name="Head3_3">#REF!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#REF!</definedName>
    <definedName name="Line0_3">#REF!</definedName>
    <definedName name="Line1_0">'Summary'!$C$10</definedName>
    <definedName name="Line1_1">'Actual'!$C$2</definedName>
    <definedName name="Line1_2">#REF!</definedName>
    <definedName name="Line1_3">#REF!</definedName>
    <definedName name="Line2_0">'Summary'!$C$11</definedName>
    <definedName name="Line2_1">'Actual'!$C$3</definedName>
    <definedName name="Line2_2">#REF!</definedName>
    <definedName name="Line2_3">#REF!</definedName>
    <definedName name="Line3_0">'Summary'!$C$12</definedName>
    <definedName name="Line3_1">'Actual'!$C$4</definedName>
    <definedName name="Line3_2">#REF!</definedName>
    <definedName name="Line3_3">#REF!</definedName>
    <definedName name="LowerTolerance_1">'Actual'!$C$8</definedName>
    <definedName name="LowerTolerance_2">#REF!</definedName>
    <definedName name="LowerTolerance_3">#REF!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#REF!</definedName>
    <definedName name="MaxDev3D_3">#REF!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#REF!</definedName>
    <definedName name="MinDev3D_3">#REF!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#REF!</definedName>
    <definedName name="NominalY_0">'Nominal Vector'!$C$2:$C$65536</definedName>
    <definedName name="NominalY_1">#REF!</definedName>
    <definedName name="NominalZ_0">'Nominal Vector'!$D$2:$D$65536</definedName>
    <definedName name="NominalZ_1">#REF!</definedName>
    <definedName name="NumPoints_0">'Summary'!$C$32</definedName>
    <definedName name="NumPoints_1">'Actual'!$G$5</definedName>
    <definedName name="NumPoints_2">#REF!</definedName>
    <definedName name="NumPoints_3">#REF!</definedName>
    <definedName name="NumPoints_7">'Gauss'!$G$1</definedName>
    <definedName name="OOT_0">'Actual Tolerance'!$H$2:$H$65536</definedName>
    <definedName name="OOT_1">'Actual'!$G$47:$G$65536</definedName>
    <definedName name="OOT_2">#REF!</definedName>
    <definedName name="OOT_3">#REF!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#REF!</definedName>
    <definedName name="Picture_2">#REF!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7">'Summary'!$A$1:$H$48</definedName>
    <definedName name="_xlnm.Print_Titles" localSheetId="2">'Actual'!$45:$46</definedName>
    <definedName name="_xlnm.Print_Titles" localSheetId="1">'Actual Tolerance'!$1:$1</definedName>
    <definedName name="ProbeRadius_1">'Actual'!$C$6</definedName>
    <definedName name="ProbeRadius_2">#REF!</definedName>
    <definedName name="ProbeRadius_3">#REF!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#REF!</definedName>
    <definedName name="StandardDev3D_3">#REF!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#REF!</definedName>
    <definedName name="UpperTolerance_3">#REF!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<sst xmlns="http://schemas.openxmlformats.org/spreadsheetml/2006/main" count="134" uniqueCount="69">
  <si>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</si>
  <si>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</si>
  <si>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</si>
  <si>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</si>
  <si>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</si>
  <si>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</si>
  <si>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</si>
  <si>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</si>
  <si>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</si>
  <si>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</si>
  <si>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</si>
  <si>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Maximum Deviation:</t>
  </si>
  <si>
    <t>Minimum Deviation:</t>
  </si>
  <si>
    <t>Deviation Range:</t>
  </si>
  <si>
    <t>mean</t>
  </si>
  <si>
    <t>stdev</t>
  </si>
  <si>
    <t>Average Deviation: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</si>
  <si>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</si>
  <si>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</si>
  <si>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</si>
  <si>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</si>
  <si>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</si>
  <si>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</si>
  <si>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</si>
  <si>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</si>
  <si>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</si>
  <si>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</si>
  <si>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</si>
  <si>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</si>
  <si>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</si>
  <si>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</si>
  <si>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</si>
  <si>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</si>
  <si>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</si>
  <si>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</si>
  <si>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</si>
  <si>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</si>
  <si>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</si>
  <si>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</si>
  <si>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</si>
  <si>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</si>
  <si>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</si>
  <si>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</si>
  <si>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</si>
  <si>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</si>
  <si>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</si>
  <si>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</si>
  <si>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</si>
  <si>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DRILL POINTS - D SIDE - CMM</t>
  </si>
  <si>
    <t>JOB NUMBER</t>
  </si>
  <si>
    <t>PART NUMBER</t>
  </si>
  <si>
    <t>PART NAME</t>
  </si>
  <si>
    <t>INSPECTOR</t>
  </si>
  <si>
    <t>65708-5</t>
  </si>
  <si>
    <t>SE141-115</t>
  </si>
  <si>
    <t>D SIDE WING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</si>
  <si>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</si>
  <si>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</si>
  <si>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</si>
  <si>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</si>
  <si>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</si>
  <si>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</si>
  <si>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</si>
  <si>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</si>
  <si>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</si>
  <si>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</si>
  <si>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</si>
  <si>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</si>
  <si>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True Position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</si>
</sst>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19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7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6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Tolerance'!$G$2:$G$12</c:f>
              <c:numCache>
                <c:ptCount val="11"/>
                <c:pt idx="0">
                  <c:v>0.0266</c:v>
                </c:pt>
                <c:pt idx="1">
                  <c:v>0.0738</c:v>
                </c:pt>
                <c:pt idx="2">
                  <c:v>0.0582</c:v>
                </c:pt>
                <c:pt idx="3">
                  <c:v>0.0606</c:v>
                </c:pt>
                <c:pt idx="4">
                  <c:v>0.0316</c:v>
                </c:pt>
                <c:pt idx="5">
                  <c:v>0.0714</c:v>
                </c:pt>
                <c:pt idx="6">
                  <c:v>0.0672</c:v>
                </c:pt>
                <c:pt idx="7">
                  <c:v>0.0926</c:v>
                </c:pt>
                <c:pt idx="8">
                  <c:v>0.0566</c:v>
                </c:pt>
                <c:pt idx="9">
                  <c:v>0.0368</c:v>
                </c:pt>
                <c:pt idx="10">
                  <c:v>0.0522</c:v>
                </c:pt>
              </c:numCache>
            </c:numRef>
          </c:val>
          <c:smooth val="0"/>
        </c:ser>
        <c:marker val="1"/>
        <c:axId val="2402303"/>
        <c:axId val="21620728"/>
      </c:lineChart>
      <c:catAx>
        <c:axId val="2402303"/>
        <c:scaling>
          <c:orientation val="minMax"/>
        </c:scaling>
        <c:axPos val="b"/>
        <c:delete val="1"/>
        <c:majorTickMark val="out"/>
        <c:minorTickMark val="none"/>
        <c:tickLblPos val="nextTo"/>
        <c:crossAx val="21620728"/>
        <c:crosses val="autoZero"/>
        <c:auto val="1"/>
        <c:lblOffset val="100"/>
        <c:noMultiLvlLbl val="0"/>
      </c:catAx>
      <c:valAx>
        <c:axId val="21620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230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"/>
          <c:w val="0.963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6</c:v>
                </c:pt>
              </c:numCache>
            </c:numRef>
          </c:val>
        </c:ser>
        <c:gapWidth val="0"/>
        <c:axId val="60368825"/>
        <c:axId val="644851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0.009750066506263625</c:v>
                </c:pt>
                <c:pt idx="1">
                  <c:v>0.01741399348255595</c:v>
                </c:pt>
                <c:pt idx="2">
                  <c:v>0.02988253231410842</c:v>
                </c:pt>
                <c:pt idx="3">
                  <c:v>0.04926796664865446</c:v>
                </c:pt>
                <c:pt idx="4">
                  <c:v>0.0780441042617093</c:v>
                </c:pt>
                <c:pt idx="5">
                  <c:v>0.11878012632901393</c:v>
                </c:pt>
                <c:pt idx="6">
                  <c:v>0.17369034826196741</c:v>
                </c:pt>
                <c:pt idx="7">
                  <c:v>0.24402583629480262</c:v>
                </c:pt>
                <c:pt idx="8">
                  <c:v>0.32940042439863926</c:v>
                </c:pt>
                <c:pt idx="9">
                  <c:v>0.42720932096306924</c:v>
                </c:pt>
                <c:pt idx="10">
                  <c:v>0.5323355939421163</c:v>
                </c:pt>
                <c:pt idx="11">
                  <c:v>0.6373214160752632</c:v>
                </c:pt>
                <c:pt idx="12">
                  <c:v>0.7330941263619606</c:v>
                </c:pt>
                <c:pt idx="13">
                  <c:v>0.8101943086673127</c:v>
                </c:pt>
                <c:pt idx="14">
                  <c:v>0.8602939267460044</c:v>
                </c:pt>
                <c:pt idx="15">
                  <c:v>0.8776730168831534</c:v>
                </c:pt>
                <c:pt idx="16">
                  <c:v>0.8602939267460044</c:v>
                </c:pt>
                <c:pt idx="17">
                  <c:v>0.8101943086673127</c:v>
                </c:pt>
                <c:pt idx="18">
                  <c:v>0.7330941263619606</c:v>
                </c:pt>
                <c:pt idx="19">
                  <c:v>0.6373214160752632</c:v>
                </c:pt>
                <c:pt idx="20">
                  <c:v>0.5323355939421163</c:v>
                </c:pt>
                <c:pt idx="21">
                  <c:v>0.42720932096306924</c:v>
                </c:pt>
                <c:pt idx="22">
                  <c:v>0.32940042439863926</c:v>
                </c:pt>
                <c:pt idx="23">
                  <c:v>0.24402583629480262</c:v>
                </c:pt>
                <c:pt idx="24">
                  <c:v>0.17369034826196741</c:v>
                </c:pt>
                <c:pt idx="25">
                  <c:v>0.11878012632901393</c:v>
                </c:pt>
                <c:pt idx="26">
                  <c:v>0.0780441042617093</c:v>
                </c:pt>
                <c:pt idx="27">
                  <c:v>0.04926796664865446</c:v>
                </c:pt>
                <c:pt idx="28">
                  <c:v>0.02988253231410841</c:v>
                </c:pt>
                <c:pt idx="29">
                  <c:v>0.01741399348255595</c:v>
                </c:pt>
                <c:pt idx="30">
                  <c:v>0.009750066506263633</c:v>
                </c:pt>
              </c:numCache>
            </c:numRef>
          </c:val>
          <c:smooth val="0"/>
        </c:ser>
        <c:axId val="58036627"/>
        <c:axId val="52567596"/>
      </c:lineChart>
      <c:catAx>
        <c:axId val="603688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48514"/>
        <c:crosses val="autoZero"/>
        <c:auto val="0"/>
        <c:lblOffset val="100"/>
        <c:tickLblSkip val="1"/>
        <c:noMultiLvlLbl val="0"/>
      </c:catAx>
      <c:valAx>
        <c:axId val="64485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368825"/>
        <c:crossesAt val="1"/>
        <c:crossBetween val="between"/>
        <c:dispUnits/>
      </c:valAx>
      <c:catAx>
        <c:axId val="58036627"/>
        <c:scaling>
          <c:orientation val="minMax"/>
        </c:scaling>
        <c:axPos val="b"/>
        <c:delete val="1"/>
        <c:majorTickMark val="in"/>
        <c:minorTickMark val="none"/>
        <c:tickLblPos val="nextTo"/>
        <c:crossAx val="52567596"/>
        <c:crosses val="autoZero"/>
        <c:auto val="0"/>
        <c:lblOffset val="100"/>
        <c:tickLblSkip val="1"/>
        <c:noMultiLvlLbl val="0"/>
      </c:catAx>
      <c:valAx>
        <c:axId val="5256759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03662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Tolerance'!$G$2:$G$12</c:f>
              <c:numCache>
                <c:ptCount val="11"/>
                <c:pt idx="0">
                  <c:v>0.0266</c:v>
                </c:pt>
                <c:pt idx="1">
                  <c:v>0.0738</c:v>
                </c:pt>
                <c:pt idx="2">
                  <c:v>0.0582</c:v>
                </c:pt>
                <c:pt idx="3">
                  <c:v>0.0606</c:v>
                </c:pt>
                <c:pt idx="4">
                  <c:v>0.0316</c:v>
                </c:pt>
                <c:pt idx="5">
                  <c:v>0.0714</c:v>
                </c:pt>
                <c:pt idx="6">
                  <c:v>0.0672</c:v>
                </c:pt>
                <c:pt idx="7">
                  <c:v>0.0926</c:v>
                </c:pt>
                <c:pt idx="8">
                  <c:v>0.0566</c:v>
                </c:pt>
                <c:pt idx="9">
                  <c:v>0.0368</c:v>
                </c:pt>
                <c:pt idx="10">
                  <c:v>0.0522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Gauss!$N$3:$N$13</c:f>
              <c:numCache>
                <c:ptCount val="11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Gauss!$O$3:$O$13</c:f>
              <c:numCache>
                <c:ptCount val="11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Gauss!$P$3:$P$13</c:f>
              <c:numCache>
                <c:ptCount val="11"/>
                <c:pt idx="0">
                  <c:v>0.028527272727272734</c:v>
                </c:pt>
                <c:pt idx="1">
                  <c:v>0.028527272727272734</c:v>
                </c:pt>
                <c:pt idx="2">
                  <c:v>0.028527272727272734</c:v>
                </c:pt>
                <c:pt idx="3">
                  <c:v>0.028527272727272734</c:v>
                </c:pt>
                <c:pt idx="4">
                  <c:v>0.028527272727272734</c:v>
                </c:pt>
                <c:pt idx="5">
                  <c:v>0.028527272727272734</c:v>
                </c:pt>
                <c:pt idx="6">
                  <c:v>0.028527272727272734</c:v>
                </c:pt>
                <c:pt idx="7">
                  <c:v>0.028527272727272734</c:v>
                </c:pt>
                <c:pt idx="8">
                  <c:v>0.028527272727272734</c:v>
                </c:pt>
                <c:pt idx="9">
                  <c:v>0.028527272727272734</c:v>
                </c:pt>
                <c:pt idx="10">
                  <c:v>0.028527272727272734</c:v>
                </c:pt>
              </c:numCache>
            </c:numRef>
          </c:val>
          <c:smooth val="0"/>
        </c:ser>
        <c:marker val="1"/>
        <c:axId val="3346317"/>
        <c:axId val="30116854"/>
      </c:lineChart>
      <c:catAx>
        <c:axId val="3346317"/>
        <c:scaling>
          <c:orientation val="minMax"/>
        </c:scaling>
        <c:axPos val="b"/>
        <c:delete val="1"/>
        <c:majorTickMark val="out"/>
        <c:minorTickMark val="none"/>
        <c:tickLblPos val="nextTo"/>
        <c:crossAx val="30116854"/>
        <c:crosses val="autoZero"/>
        <c:auto val="1"/>
        <c:lblOffset val="100"/>
        <c:noMultiLvlLbl val="0"/>
      </c:catAx>
      <c:valAx>
        <c:axId val="30116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346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616231"/>
        <c:axId val="2354608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0588129"/>
        <c:axId val="28184298"/>
      </c:lineChart>
      <c:catAx>
        <c:axId val="2616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3546080"/>
        <c:crosses val="autoZero"/>
        <c:auto val="0"/>
        <c:lblOffset val="100"/>
        <c:tickLblSkip val="1"/>
        <c:noMultiLvlLbl val="0"/>
      </c:catAx>
      <c:valAx>
        <c:axId val="23546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16231"/>
        <c:crossesAt val="1"/>
        <c:crossBetween val="between"/>
        <c:dispUnits/>
      </c:valAx>
      <c:catAx>
        <c:axId val="10588129"/>
        <c:scaling>
          <c:orientation val="minMax"/>
        </c:scaling>
        <c:axPos val="b"/>
        <c:delete val="1"/>
        <c:majorTickMark val="in"/>
        <c:minorTickMark val="none"/>
        <c:tickLblPos val="nextTo"/>
        <c:crossAx val="28184298"/>
        <c:crosses val="autoZero"/>
        <c:auto val="0"/>
        <c:lblOffset val="100"/>
        <c:tickLblSkip val="1"/>
        <c:noMultiLvlLbl val="0"/>
      </c:catAx>
      <c:valAx>
        <c:axId val="2818429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58812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2332091"/>
        <c:axId val="1226772"/>
      </c:scatterChart>
      <c:valAx>
        <c:axId val="52332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6772"/>
        <c:crosses val="max"/>
        <c:crossBetween val="midCat"/>
        <c:dispUnits/>
      </c:valAx>
      <c:valAx>
        <c:axId val="1226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3209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1040949"/>
        <c:axId val="3225967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6.689914868473836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1901647"/>
        <c:axId val="62897096"/>
      </c:scatterChart>
      <c:valAx>
        <c:axId val="11040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59678"/>
        <c:crosses val="max"/>
        <c:crossBetween val="midCat"/>
        <c:dispUnits/>
      </c:valAx>
      <c:valAx>
        <c:axId val="322596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40949"/>
        <c:crosses val="max"/>
        <c:crossBetween val="midCat"/>
        <c:dispUnits/>
      </c:valAx>
      <c:valAx>
        <c:axId val="21901647"/>
        <c:scaling>
          <c:orientation val="minMax"/>
        </c:scaling>
        <c:axPos val="b"/>
        <c:delete val="1"/>
        <c:majorTickMark val="in"/>
        <c:minorTickMark val="none"/>
        <c:tickLblPos val="nextTo"/>
        <c:crossAx val="62897096"/>
        <c:crosses val="max"/>
        <c:crossBetween val="midCat"/>
        <c:dispUnits/>
      </c:valAx>
      <c:valAx>
        <c:axId val="628970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90164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6479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85725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152400</xdr:rowOff>
    </xdr:from>
    <xdr:to>
      <xdr:col>8</xdr:col>
      <xdr:colOff>0</xdr:colOff>
      <xdr:row>33</xdr:row>
      <xdr:rowOff>28575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81250"/>
          <a:ext cx="581977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95250</xdr:rowOff>
    </xdr:from>
    <xdr:to>
      <xdr:col>13</xdr:col>
      <xdr:colOff>0</xdr:colOff>
      <xdr:row>32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42950"/>
          <a:ext cx="7924800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57150</xdr:rowOff>
    </xdr:from>
    <xdr:to>
      <xdr:col>7</xdr:col>
      <xdr:colOff>0</xdr:colOff>
      <xdr:row>32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38400"/>
          <a:ext cx="584835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12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51" customWidth="1"/>
    <col min="9" max="9" width="14.7109375" style="0" customWidth="1"/>
  </cols>
  <sheetData>
    <row r="1" spans="1:13" ht="13.5">
      <c r="A1" s="21" t="s">
        <v>1</v>
      </c>
      <c r="B1" s="13" t="s">
        <v>7</v>
      </c>
      <c r="C1" s="13" t="s">
        <v>8</v>
      </c>
      <c r="D1" s="13" t="s">
        <v>9</v>
      </c>
      <c r="E1" s="13" t="s">
        <v>45</v>
      </c>
      <c r="F1" s="13" t="s">
        <v>46</v>
      </c>
      <c r="G1" s="13" t="s">
        <v>47</v>
      </c>
      <c r="H1" s="13"/>
      <c r="L1" s="14"/>
      <c r="M1" s="14"/>
    </row>
    <row r="2" spans="1:7" ht="12.75">
      <c r="A2" t="s">
        <v>57</v>
      </c>
      <c r="B2" s="51">
        <v>47.22472302479733</v>
      </c>
      <c r="C2" s="51">
        <v>-9.048365931976942</v>
      </c>
      <c r="D2" s="51">
        <v>-18.515519129202424</v>
      </c>
      <c r="E2" s="51">
        <v>-0.43942219</v>
      </c>
      <c r="F2" s="51">
        <v>0.66074724</v>
      </c>
      <c r="G2" s="51">
        <v>-0.60854024</v>
      </c>
    </row>
    <row r="3" spans="1:7" ht="12.75">
      <c r="A3" t="s">
        <v>58</v>
      </c>
      <c r="B3" s="51">
        <v>46.26838162462038</v>
      </c>
      <c r="C3" s="51">
        <v>-11.031702019452178</v>
      </c>
      <c r="D3" s="51">
        <v>-20.418751994253054</v>
      </c>
      <c r="E3" s="51">
        <v>-0.50200137</v>
      </c>
      <c r="F3" s="51">
        <v>0.4359722</v>
      </c>
      <c r="G3" s="51">
        <v>-0.74694235</v>
      </c>
    </row>
    <row r="4" spans="1:7" ht="12.75">
      <c r="A4" t="s">
        <v>59</v>
      </c>
      <c r="B4" s="51">
        <v>45.383804423994654</v>
      </c>
      <c r="C4" s="51">
        <v>-12.947868367089164</v>
      </c>
      <c r="D4" s="51">
        <v>-22.31839440698949</v>
      </c>
      <c r="E4" s="51">
        <v>-0.45388426</v>
      </c>
      <c r="F4" s="51">
        <v>0.62634244</v>
      </c>
      <c r="G4" s="51">
        <v>-0.63378563</v>
      </c>
    </row>
    <row r="5" spans="1:7" ht="12.75">
      <c r="A5" t="s">
        <v>60</v>
      </c>
      <c r="B5" s="51">
        <v>44.56534954091125</v>
      </c>
      <c r="C5" s="51">
        <v>-14.70439451676098</v>
      </c>
      <c r="D5" s="51">
        <v>-24.34917067646726</v>
      </c>
      <c r="E5" s="51">
        <v>-0.32494226</v>
      </c>
      <c r="F5" s="51">
        <v>0.89581349</v>
      </c>
      <c r="G5" s="51">
        <v>-0.30320078</v>
      </c>
    </row>
    <row r="6" spans="1:7" ht="12.75">
      <c r="A6" t="s">
        <v>61</v>
      </c>
      <c r="B6" s="51">
        <v>43.86126311822875</v>
      </c>
      <c r="C6" s="51">
        <v>-16.240995161441344</v>
      </c>
      <c r="D6" s="51">
        <v>-26.50025729556822</v>
      </c>
      <c r="E6" s="51">
        <v>-0.21060414</v>
      </c>
      <c r="F6" s="51">
        <v>-0.56585391</v>
      </c>
      <c r="G6" s="51">
        <v>-0.79715447</v>
      </c>
    </row>
    <row r="7" spans="1:7" ht="12.75">
      <c r="A7" t="s">
        <v>62</v>
      </c>
      <c r="B7" s="51">
        <v>43.29143261710878</v>
      </c>
      <c r="C7" s="51">
        <v>-17.475762849672584</v>
      </c>
      <c r="D7" s="51">
        <v>-28.85316755692573</v>
      </c>
      <c r="E7" s="51">
        <v>-0.33360104</v>
      </c>
      <c r="F7" s="51">
        <v>0.93271446</v>
      </c>
      <c r="G7" s="51">
        <v>-0.13694553</v>
      </c>
    </row>
    <row r="8" spans="1:7" ht="12.75">
      <c r="A8" t="s">
        <v>63</v>
      </c>
      <c r="B8" s="51">
        <v>42.70779763342304</v>
      </c>
      <c r="C8" s="51">
        <v>-18.418663305201502</v>
      </c>
      <c r="D8" s="51">
        <v>-31.501207048988626</v>
      </c>
      <c r="E8" s="51">
        <v>0.26986701</v>
      </c>
      <c r="F8" s="51">
        <v>-0.92825776</v>
      </c>
      <c r="G8" s="51">
        <v>-0.2559479</v>
      </c>
    </row>
    <row r="9" spans="1:7" ht="12.75">
      <c r="A9" t="s">
        <v>64</v>
      </c>
      <c r="B9" s="51">
        <v>41.99427879752473</v>
      </c>
      <c r="C9" s="51">
        <v>-19.23290484801665</v>
      </c>
      <c r="D9" s="51">
        <v>-34.303368793874924</v>
      </c>
      <c r="E9" s="51">
        <v>0.53799112</v>
      </c>
      <c r="F9" s="51">
        <v>-0.50922565</v>
      </c>
      <c r="G9" s="51">
        <v>0.671755</v>
      </c>
    </row>
    <row r="10" spans="1:7" ht="12.75">
      <c r="A10" t="s">
        <v>65</v>
      </c>
      <c r="B10" s="51">
        <v>41.17127224406681</v>
      </c>
      <c r="C10" s="51">
        <v>-20.069813495300032</v>
      </c>
      <c r="D10" s="51">
        <v>-37.06450962595128</v>
      </c>
      <c r="E10" s="51">
        <v>-0.05514367</v>
      </c>
      <c r="F10" s="51">
        <v>0.6785458</v>
      </c>
      <c r="G10" s="51">
        <v>0.73248534</v>
      </c>
    </row>
    <row r="11" spans="1:7" ht="12.75">
      <c r="A11" t="s">
        <v>66</v>
      </c>
      <c r="B11" s="51">
        <v>40.396839840593124</v>
      </c>
      <c r="C11" s="51">
        <v>-20.94063379434978</v>
      </c>
      <c r="D11" s="51">
        <v>-39.68095086317939</v>
      </c>
      <c r="E11" s="51">
        <v>0.10900847</v>
      </c>
      <c r="F11" s="51">
        <v>0.45550081</v>
      </c>
      <c r="G11" s="51">
        <v>0.88353617</v>
      </c>
    </row>
    <row r="12" spans="1:7" ht="12.75">
      <c r="A12" t="s">
        <v>67</v>
      </c>
      <c r="B12" s="51">
        <v>39.85831166473382</v>
      </c>
      <c r="C12" s="51">
        <v>-21.746417272282272</v>
      </c>
      <c r="D12" s="51">
        <v>-42.19066050937262</v>
      </c>
      <c r="E12" s="51">
        <v>0.81293896</v>
      </c>
      <c r="F12" s="51">
        <v>-0.49508222</v>
      </c>
      <c r="G12" s="51">
        <v>0.30663307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12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51" customWidth="1"/>
    <col min="9" max="9" width="14.7109375" style="0" customWidth="1"/>
  </cols>
  <sheetData>
    <row r="1" spans="1:13" ht="13.5">
      <c r="A1" s="21" t="s">
        <v>1</v>
      </c>
      <c r="B1" s="13" t="s">
        <v>7</v>
      </c>
      <c r="C1" s="13" t="s">
        <v>8</v>
      </c>
      <c r="D1" s="13" t="s">
        <v>9</v>
      </c>
      <c r="E1" s="13" t="s">
        <v>43</v>
      </c>
      <c r="F1" s="13" t="s">
        <v>44</v>
      </c>
      <c r="G1" s="13" t="s">
        <v>10</v>
      </c>
      <c r="H1" s="13" t="s">
        <v>0</v>
      </c>
      <c r="L1" s="14"/>
      <c r="M1" s="14"/>
    </row>
    <row r="2" spans="1:7" ht="12.75">
      <c r="A2" t="s">
        <v>57</v>
      </c>
      <c r="B2" s="51">
        <v>47.21889799999999</v>
      </c>
      <c r="C2" s="51">
        <v>-9.039606999999997</v>
      </c>
      <c r="D2" s="51">
        <v>-18.523586</v>
      </c>
      <c r="E2" s="51">
        <v>0.03</v>
      </c>
      <c r="F2" s="51">
        <v>-0.03</v>
      </c>
      <c r="G2" s="51">
        <v>0.0266</v>
      </c>
    </row>
    <row r="3" spans="1:8" ht="12.75">
      <c r="A3" t="s">
        <v>58</v>
      </c>
      <c r="B3" s="51">
        <v>46.249871999999996</v>
      </c>
      <c r="C3" s="51">
        <v>-11.015626999999997</v>
      </c>
      <c r="D3" s="51">
        <v>-20.446293000000004</v>
      </c>
      <c r="E3" s="51">
        <v>0.03</v>
      </c>
      <c r="F3" s="51">
        <v>-0.03</v>
      </c>
      <c r="G3" s="51">
        <v>0.0738</v>
      </c>
      <c r="H3" s="51">
        <v>0.006900000000000003</v>
      </c>
    </row>
    <row r="4" spans="1:7" ht="12.75">
      <c r="A4" t="s">
        <v>59</v>
      </c>
      <c r="B4" s="51">
        <v>45.370618999999984</v>
      </c>
      <c r="C4" s="51">
        <v>-12.929672999999992</v>
      </c>
      <c r="D4" s="51">
        <v>-22.336805999999996</v>
      </c>
      <c r="E4" s="51">
        <v>0.03</v>
      </c>
      <c r="F4" s="51">
        <v>-0.03</v>
      </c>
      <c r="G4" s="51">
        <v>0.0582</v>
      </c>
    </row>
    <row r="5" spans="1:8" ht="12.75">
      <c r="A5" t="s">
        <v>60</v>
      </c>
      <c r="B5" s="51">
        <v>44.555511999999986</v>
      </c>
      <c r="C5" s="51">
        <v>-14.677273999999997</v>
      </c>
      <c r="D5" s="51">
        <v>-24.35835</v>
      </c>
      <c r="E5" s="51">
        <v>0.03</v>
      </c>
      <c r="F5" s="51">
        <v>-0.03</v>
      </c>
      <c r="G5" s="51">
        <v>0.0606</v>
      </c>
      <c r="H5" s="51">
        <v>0.00030000000000000165</v>
      </c>
    </row>
    <row r="6" spans="1:7" ht="12.75">
      <c r="A6" t="s">
        <v>61</v>
      </c>
      <c r="B6" s="51">
        <v>43.85792799999998</v>
      </c>
      <c r="C6" s="51">
        <v>-16.249955999999994</v>
      </c>
      <c r="D6" s="51">
        <v>-26.512881</v>
      </c>
      <c r="E6" s="51">
        <v>0.03</v>
      </c>
      <c r="F6" s="51">
        <v>-0.03</v>
      </c>
      <c r="G6" s="51">
        <v>0.0316</v>
      </c>
    </row>
    <row r="7" spans="1:8" ht="12.75">
      <c r="A7" t="s">
        <v>62</v>
      </c>
      <c r="B7" s="51">
        <v>43.279516999999984</v>
      </c>
      <c r="C7" s="51">
        <v>-17.44244799999999</v>
      </c>
      <c r="D7" s="51">
        <v>-28.858059000000004</v>
      </c>
      <c r="E7" s="51">
        <v>0.03</v>
      </c>
      <c r="F7" s="51">
        <v>-0.03</v>
      </c>
      <c r="G7" s="51">
        <v>0.0714</v>
      </c>
      <c r="H7" s="51">
        <v>0.005700000000000004</v>
      </c>
    </row>
    <row r="8" spans="1:8" ht="12.75">
      <c r="A8" t="s">
        <v>63</v>
      </c>
      <c r="B8" s="51">
        <v>42.71685999999997</v>
      </c>
      <c r="C8" s="51">
        <v>-18.44983499999999</v>
      </c>
      <c r="D8" s="51">
        <v>-31.509801999999976</v>
      </c>
      <c r="E8" s="51">
        <v>0.03</v>
      </c>
      <c r="F8" s="51">
        <v>-0.03</v>
      </c>
      <c r="G8" s="51">
        <v>0.0672</v>
      </c>
      <c r="H8" s="51">
        <v>0.003599999999999999</v>
      </c>
    </row>
    <row r="9" spans="1:8" ht="12.75">
      <c r="A9" t="s">
        <v>64</v>
      </c>
      <c r="B9" s="51">
        <v>42.01917299999997</v>
      </c>
      <c r="C9" s="51">
        <v>-19.256467999999995</v>
      </c>
      <c r="D9" s="51">
        <v>-34.27228499999997</v>
      </c>
      <c r="E9" s="51">
        <v>0.03</v>
      </c>
      <c r="F9" s="51">
        <v>-0.03</v>
      </c>
      <c r="G9" s="51">
        <v>0.0926</v>
      </c>
      <c r="H9" s="51">
        <v>0.016300000000000002</v>
      </c>
    </row>
    <row r="10" spans="1:7" ht="12.75">
      <c r="A10" t="s">
        <v>65</v>
      </c>
      <c r="B10" s="51">
        <v>41.169709999999974</v>
      </c>
      <c r="C10" s="51">
        <v>-20.050589999999996</v>
      </c>
      <c r="D10" s="51">
        <v>-37.043757999999954</v>
      </c>
      <c r="E10" s="51">
        <v>0.03</v>
      </c>
      <c r="F10" s="51">
        <v>-0.03</v>
      </c>
      <c r="G10" s="51">
        <v>0.0566</v>
      </c>
    </row>
    <row r="11" spans="1:7" ht="12.75">
      <c r="A11" t="s">
        <v>66</v>
      </c>
      <c r="B11" s="51">
        <v>40.39885099999997</v>
      </c>
      <c r="C11" s="51">
        <v>-20.93223</v>
      </c>
      <c r="D11" s="51">
        <v>-39.66464999999997</v>
      </c>
      <c r="E11" s="51">
        <v>0.03</v>
      </c>
      <c r="F11" s="51">
        <v>-0.03</v>
      </c>
      <c r="G11" s="51">
        <v>0.0368</v>
      </c>
    </row>
    <row r="12" spans="1:7" ht="12.75">
      <c r="A12" t="s">
        <v>67</v>
      </c>
      <c r="B12" s="51">
        <v>39.879540999999975</v>
      </c>
      <c r="C12" s="51">
        <v>-21.759346000000004</v>
      </c>
      <c r="D12" s="51">
        <v>-42.18265299999996</v>
      </c>
      <c r="E12" s="51">
        <v>0.03</v>
      </c>
      <c r="F12" s="51">
        <v>-0.03</v>
      </c>
      <c r="G12" s="51">
        <v>0.0522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7"/>
  <sheetViews>
    <sheetView tabSelected="1" workbookViewId="0" topLeftCell="A1">
      <selection activeCell="J44" sqref="J44"/>
    </sheetView>
  </sheetViews>
  <sheetFormatPr defaultColWidth="9.140625" defaultRowHeight="12.75"/>
  <cols>
    <col min="1" max="1" width="1.1484375" style="1" customWidth="1"/>
    <col min="2" max="2" width="16.7109375" style="23" customWidth="1"/>
    <col min="3" max="4" width="14.7109375" style="20" customWidth="1"/>
    <col min="5" max="5" width="13.00390625" style="20" customWidth="1"/>
    <col min="6" max="6" width="15.28125" style="50" customWidth="1"/>
    <col min="7" max="7" width="11.7109375" style="5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47" t="s">
        <v>49</v>
      </c>
      <c r="C1" s="58" t="s">
        <v>53</v>
      </c>
      <c r="D1" s="58"/>
      <c r="E1" s="24"/>
      <c r="F1" s="17" t="s">
        <v>3</v>
      </c>
      <c r="G1" s="48">
        <v>39123.24696759259</v>
      </c>
      <c r="H1" s="12"/>
      <c r="M1" s="42"/>
      <c r="N1" s="4"/>
    </row>
    <row r="2" spans="2:15" ht="13.5">
      <c r="B2" s="47" t="s">
        <v>50</v>
      </c>
      <c r="C2" s="58" t="s">
        <v>54</v>
      </c>
      <c r="D2" s="58"/>
      <c r="E2" s="5"/>
      <c r="F2" s="28"/>
      <c r="G2" s="25"/>
      <c r="H2" s="11"/>
      <c r="J2" s="57" t="s">
        <v>42</v>
      </c>
      <c r="K2" s="57"/>
      <c r="L2" s="57"/>
      <c r="M2" s="57"/>
      <c r="N2" s="57"/>
      <c r="O2" s="57"/>
    </row>
    <row r="3" spans="2:15" ht="13.5">
      <c r="B3" s="47" t="s">
        <v>51</v>
      </c>
      <c r="C3" s="58" t="s">
        <v>55</v>
      </c>
      <c r="D3" s="58"/>
      <c r="E3" s="2"/>
      <c r="F3" s="17" t="s">
        <v>2</v>
      </c>
      <c r="G3" s="2"/>
      <c r="H3" s="2"/>
      <c r="J3" s="57"/>
      <c r="K3" s="57"/>
      <c r="L3" s="57"/>
      <c r="M3" s="57"/>
      <c r="N3" s="57"/>
      <c r="O3" s="57"/>
    </row>
    <row r="4" spans="2:15" ht="13.5">
      <c r="B4" s="47" t="s">
        <v>52</v>
      </c>
      <c r="C4" s="58" t="s">
        <v>56</v>
      </c>
      <c r="D4" s="58"/>
      <c r="E4" s="2"/>
      <c r="F4" s="28"/>
      <c r="G4" s="2"/>
      <c r="H4" s="2"/>
      <c r="J4" s="57"/>
      <c r="K4" s="57"/>
      <c r="L4" s="57"/>
      <c r="M4" s="57"/>
      <c r="N4" s="57"/>
      <c r="O4" s="57"/>
    </row>
    <row r="5" spans="2:15" ht="13.5">
      <c r="B5" s="9"/>
      <c r="E5" s="54" t="s">
        <v>30</v>
      </c>
      <c r="F5" s="54"/>
      <c r="G5" s="6">
        <v>11</v>
      </c>
      <c r="H5" s="2"/>
      <c r="J5" s="57"/>
      <c r="K5" s="57"/>
      <c r="L5" s="57"/>
      <c r="M5" s="57"/>
      <c r="N5" s="57"/>
      <c r="O5" s="57"/>
    </row>
    <row r="6" spans="2:15" ht="13.5">
      <c r="B6" s="47" t="s">
        <v>4</v>
      </c>
      <c r="C6" s="53">
        <v>1E-08</v>
      </c>
      <c r="D6" s="53"/>
      <c r="E6" s="54" t="s">
        <v>31</v>
      </c>
      <c r="F6" s="54"/>
      <c r="G6" s="37">
        <v>5</v>
      </c>
      <c r="H6" s="2"/>
      <c r="J6" s="57"/>
      <c r="K6" s="57"/>
      <c r="L6" s="57"/>
      <c r="M6" s="57"/>
      <c r="N6" s="57"/>
      <c r="O6" s="57"/>
    </row>
    <row r="7" spans="2:8" ht="13.5">
      <c r="B7" s="47" t="s">
        <v>32</v>
      </c>
      <c r="C7" s="53">
        <v>0.03</v>
      </c>
      <c r="D7" s="53"/>
      <c r="E7" s="52" t="s">
        <v>16</v>
      </c>
      <c r="F7" s="52"/>
      <c r="G7" s="27">
        <v>0.028527272727272734</v>
      </c>
      <c r="H7" s="6"/>
    </row>
    <row r="8" spans="2:8" ht="13.5">
      <c r="B8" s="47" t="s">
        <v>33</v>
      </c>
      <c r="C8" s="53">
        <v>-0.03</v>
      </c>
      <c r="D8" s="53"/>
      <c r="E8" s="54" t="s">
        <v>11</v>
      </c>
      <c r="F8" s="54"/>
      <c r="G8" s="26">
        <v>0.0463</v>
      </c>
      <c r="H8" s="5"/>
    </row>
    <row r="9" spans="5:8" ht="13.5">
      <c r="E9" s="54" t="s">
        <v>12</v>
      </c>
      <c r="F9" s="54"/>
      <c r="G9" s="26">
        <v>0.013256100774027961</v>
      </c>
      <c r="H9" s="5"/>
    </row>
    <row r="10" spans="2:8" ht="13.5">
      <c r="B10" s="16" t="s">
        <v>5</v>
      </c>
      <c r="C10" s="36" t="s">
        <v>6</v>
      </c>
      <c r="E10" s="54" t="s">
        <v>13</v>
      </c>
      <c r="F10" s="54"/>
      <c r="G10" s="27">
        <v>0.03304389922597204</v>
      </c>
      <c r="H10" s="5"/>
    </row>
    <row r="11" spans="2:15" ht="13.5">
      <c r="B11" s="8"/>
      <c r="C11" s="8"/>
      <c r="D11" s="2"/>
      <c r="E11" s="9"/>
      <c r="F11" s="28"/>
      <c r="G11" s="28"/>
      <c r="H11" s="5"/>
      <c r="J11" s="29"/>
      <c r="K11" s="30" t="s">
        <v>24</v>
      </c>
      <c r="L11" s="30" t="s">
        <v>25</v>
      </c>
      <c r="M11" s="30" t="s">
        <v>26</v>
      </c>
      <c r="N11" s="30" t="s">
        <v>27</v>
      </c>
      <c r="O11" s="30" t="s">
        <v>28</v>
      </c>
    </row>
    <row r="12" spans="2:15" ht="13.5">
      <c r="B12" s="55" t="s">
        <v>48</v>
      </c>
      <c r="C12" s="56"/>
      <c r="D12" s="56"/>
      <c r="E12" s="56"/>
      <c r="F12" s="56"/>
      <c r="G12" s="56"/>
      <c r="H12" s="1"/>
      <c r="J12" s="38" t="s">
        <v>34</v>
      </c>
      <c r="K12" s="33">
        <v>0</v>
      </c>
      <c r="L12" s="33">
        <v>0</v>
      </c>
      <c r="M12" s="33">
        <v>6</v>
      </c>
      <c r="N12" s="33">
        <v>6</v>
      </c>
      <c r="O12" s="34">
        <v>54.54545454545454</v>
      </c>
    </row>
    <row r="13" spans="2:15" ht="13.5">
      <c r="B13" s="7"/>
      <c r="C13" s="10"/>
      <c r="D13" s="10"/>
      <c r="E13" s="10"/>
      <c r="F13" s="10"/>
      <c r="G13" s="1"/>
      <c r="H13" s="1"/>
      <c r="J13" s="38" t="s">
        <v>35</v>
      </c>
      <c r="K13" s="33">
        <v>0</v>
      </c>
      <c r="L13" s="33"/>
      <c r="M13" s="33">
        <v>5</v>
      </c>
      <c r="N13" s="33">
        <v>5</v>
      </c>
      <c r="O13" s="34">
        <v>45.45454545454545</v>
      </c>
    </row>
    <row r="14" spans="2:15" ht="13.5">
      <c r="B14" s="1"/>
      <c r="C14" s="1"/>
      <c r="D14" s="7"/>
      <c r="E14" s="1"/>
      <c r="F14" s="1"/>
      <c r="G14" s="1"/>
      <c r="H14" s="1"/>
      <c r="J14" s="38" t="s">
        <v>29</v>
      </c>
      <c r="K14" s="33"/>
      <c r="L14" s="33"/>
      <c r="M14" s="33"/>
      <c r="N14" s="33"/>
      <c r="O14" s="33"/>
    </row>
    <row r="15" spans="2:15" ht="13.5">
      <c r="B15" s="7"/>
      <c r="C15" s="7"/>
      <c r="D15" s="7"/>
      <c r="E15" s="3"/>
      <c r="F15" s="3"/>
      <c r="G15" s="3"/>
      <c r="H15" s="3"/>
      <c r="J15" s="38" t="s">
        <v>30</v>
      </c>
      <c r="K15" s="33">
        <v>0</v>
      </c>
      <c r="L15" s="33">
        <v>0</v>
      </c>
      <c r="M15" s="33">
        <v>11</v>
      </c>
      <c r="N15" s="33">
        <v>11</v>
      </c>
      <c r="O15" s="3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39"/>
      <c r="K17" s="38" t="s">
        <v>18</v>
      </c>
      <c r="L17" s="38" t="s">
        <v>19</v>
      </c>
      <c r="M17" s="38" t="s">
        <v>20</v>
      </c>
      <c r="N17" s="38" t="s">
        <v>21</v>
      </c>
    </row>
    <row r="18" spans="2:14" ht="13.5">
      <c r="B18" s="7"/>
      <c r="C18" s="7"/>
      <c r="D18" s="7"/>
      <c r="E18" s="3"/>
      <c r="F18" s="3"/>
      <c r="G18" s="3"/>
      <c r="H18" s="3"/>
      <c r="J18" s="38" t="s">
        <v>11</v>
      </c>
      <c r="K18" s="31">
        <v>0.024894202475238103</v>
      </c>
      <c r="L18" s="31">
        <v>0.03331484967259257</v>
      </c>
      <c r="M18" s="31">
        <v>0.031083793874955745</v>
      </c>
      <c r="N18" s="40">
        <v>0.0463</v>
      </c>
    </row>
    <row r="19" spans="2:14" ht="13.5">
      <c r="B19" s="2"/>
      <c r="C19" s="2"/>
      <c r="D19" s="2"/>
      <c r="E19" s="3"/>
      <c r="F19" s="3"/>
      <c r="G19" s="3"/>
      <c r="H19" s="3"/>
      <c r="J19" s="38" t="s">
        <v>12</v>
      </c>
      <c r="K19" s="31">
        <v>-0.018509624620385523</v>
      </c>
      <c r="L19" s="31">
        <v>-0.031171694798487692</v>
      </c>
      <c r="M19" s="31">
        <v>-0.02754100574695073</v>
      </c>
      <c r="N19" s="40">
        <v>0.013256100774027961</v>
      </c>
    </row>
    <row r="20" spans="2:14" ht="13.5">
      <c r="B20" s="8"/>
      <c r="C20" s="8"/>
      <c r="D20" s="5"/>
      <c r="E20" s="3"/>
      <c r="F20" s="3"/>
      <c r="G20" s="3"/>
      <c r="H20" s="3"/>
      <c r="J20" s="38" t="s">
        <v>13</v>
      </c>
      <c r="K20" s="31">
        <v>0.043403827095623626</v>
      </c>
      <c r="L20" s="31">
        <v>0.06448654447108026</v>
      </c>
      <c r="M20" s="31">
        <v>0.058624799621906476</v>
      </c>
      <c r="N20" s="40">
        <v>0.03304389922597204</v>
      </c>
    </row>
    <row r="21" spans="2:14" ht="13.5">
      <c r="B21" s="8"/>
      <c r="C21" s="8"/>
      <c r="D21" s="5"/>
      <c r="E21" s="3"/>
      <c r="F21" s="3"/>
      <c r="G21" s="3"/>
      <c r="H21" s="3"/>
      <c r="J21" s="39"/>
      <c r="K21" s="32"/>
      <c r="L21" s="32"/>
      <c r="M21" s="32"/>
      <c r="N21" s="32"/>
    </row>
    <row r="22" spans="2:14" ht="13.5">
      <c r="B22" s="3"/>
      <c r="C22" s="3"/>
      <c r="D22" s="3"/>
      <c r="E22" s="3"/>
      <c r="F22" s="3"/>
      <c r="G22" s="3"/>
      <c r="H22" s="3"/>
      <c r="J22" s="38" t="s">
        <v>16</v>
      </c>
      <c r="K22" s="31">
        <v>-0.0006339572729904768</v>
      </c>
      <c r="L22" s="31">
        <v>0.004951596503951999</v>
      </c>
      <c r="M22" s="31">
        <v>-0.0011968272024382998</v>
      </c>
      <c r="N22" s="40">
        <v>0.028527272727272734</v>
      </c>
    </row>
    <row r="23" spans="2:14" ht="13.5">
      <c r="B23" s="2"/>
      <c r="C23" s="2"/>
      <c r="D23" s="2"/>
      <c r="E23" s="2"/>
      <c r="F23" s="2"/>
      <c r="G23" s="2"/>
      <c r="H23" s="2"/>
      <c r="J23" s="38" t="s">
        <v>22</v>
      </c>
      <c r="K23" s="31">
        <v>0.013346066933882197</v>
      </c>
      <c r="L23" s="31">
        <v>0.020727912688104012</v>
      </c>
      <c r="M23" s="31">
        <v>0.017137561138597438</v>
      </c>
      <c r="N23" s="40">
        <v>0.03002432128772426</v>
      </c>
    </row>
    <row r="24" spans="2:14" ht="13.5">
      <c r="B24" s="2"/>
      <c r="C24" s="2"/>
      <c r="D24" s="2"/>
      <c r="E24" s="2"/>
      <c r="F24" s="2"/>
      <c r="G24" s="2"/>
      <c r="H24" s="2"/>
      <c r="J24" s="38" t="s">
        <v>23</v>
      </c>
      <c r="K24" s="31">
        <v>0.013981672319778307</v>
      </c>
      <c r="L24" s="31">
        <v>0.02111020753366686</v>
      </c>
      <c r="M24" s="31">
        <v>0.017930141300874787</v>
      </c>
      <c r="N24" s="40">
        <v>0.009843687409613402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26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18"/>
      <c r="H44" s="3"/>
    </row>
    <row r="45" spans="2:8" ht="13.5">
      <c r="B45" s="21" t="s">
        <v>1</v>
      </c>
      <c r="C45" s="13" t="s">
        <v>7</v>
      </c>
      <c r="D45" s="13" t="s">
        <v>8</v>
      </c>
      <c r="E45" s="13" t="s">
        <v>9</v>
      </c>
      <c r="F45" s="13" t="s">
        <v>68</v>
      </c>
      <c r="G45" s="13" t="s">
        <v>0</v>
      </c>
      <c r="H45" s="14"/>
    </row>
    <row r="46" spans="2:8" ht="13.5" customHeight="1">
      <c r="B46" s="22"/>
      <c r="C46" s="19"/>
      <c r="D46" s="19"/>
      <c r="E46" s="19"/>
      <c r="F46" s="19"/>
      <c r="G46" s="19"/>
      <c r="H46" s="14"/>
    </row>
    <row r="47" spans="2:6" ht="13.5">
      <c r="B47" s="23" t="s">
        <v>57</v>
      </c>
      <c r="C47" s="20">
        <v>47.21889799999999</v>
      </c>
      <c r="D47" s="20">
        <v>-9.039606999999997</v>
      </c>
      <c r="E47" s="20">
        <v>-18.523586</v>
      </c>
      <c r="F47" s="50">
        <v>0.0266</v>
      </c>
    </row>
    <row r="48" spans="2:7" ht="13.5">
      <c r="B48" s="23" t="s">
        <v>58</v>
      </c>
      <c r="C48" s="20">
        <v>46.249871999999996</v>
      </c>
      <c r="D48" s="20">
        <v>-11.015626999999997</v>
      </c>
      <c r="E48" s="20">
        <v>-20.446293000000004</v>
      </c>
      <c r="F48" s="50">
        <v>0.0738</v>
      </c>
      <c r="G48" s="50">
        <v>0.006900000000000003</v>
      </c>
    </row>
    <row r="49" spans="2:6" ht="13.5">
      <c r="B49" s="23" t="s">
        <v>59</v>
      </c>
      <c r="C49" s="20">
        <v>45.370618999999984</v>
      </c>
      <c r="D49" s="20">
        <v>-12.929672999999992</v>
      </c>
      <c r="E49" s="20">
        <v>-22.336805999999996</v>
      </c>
      <c r="F49" s="50">
        <v>0.0582</v>
      </c>
    </row>
    <row r="50" spans="2:7" ht="13.5">
      <c r="B50" s="23" t="s">
        <v>60</v>
      </c>
      <c r="C50" s="20">
        <v>44.555511999999986</v>
      </c>
      <c r="D50" s="20">
        <v>-14.677273999999997</v>
      </c>
      <c r="E50" s="20">
        <v>-24.35835</v>
      </c>
      <c r="F50" s="50">
        <v>0.0606</v>
      </c>
      <c r="G50" s="50">
        <v>0.00030000000000000165</v>
      </c>
    </row>
    <row r="51" spans="2:6" ht="13.5">
      <c r="B51" s="23" t="s">
        <v>61</v>
      </c>
      <c r="C51" s="20">
        <v>43.85792799999998</v>
      </c>
      <c r="D51" s="20">
        <v>-16.249955999999994</v>
      </c>
      <c r="E51" s="20">
        <v>-26.512881</v>
      </c>
      <c r="F51" s="50">
        <v>0.0316</v>
      </c>
    </row>
    <row r="52" spans="2:7" ht="13.5">
      <c r="B52" s="23" t="s">
        <v>62</v>
      </c>
      <c r="C52" s="20">
        <v>43.279516999999984</v>
      </c>
      <c r="D52" s="20">
        <v>-17.44244799999999</v>
      </c>
      <c r="E52" s="20">
        <v>-28.858059000000004</v>
      </c>
      <c r="F52" s="50">
        <v>0.0714</v>
      </c>
      <c r="G52" s="50">
        <v>0.005700000000000004</v>
      </c>
    </row>
    <row r="53" spans="2:7" ht="13.5">
      <c r="B53" s="23" t="s">
        <v>63</v>
      </c>
      <c r="C53" s="20">
        <v>42.71685999999997</v>
      </c>
      <c r="D53" s="20">
        <v>-18.44983499999999</v>
      </c>
      <c r="E53" s="20">
        <v>-31.509801999999976</v>
      </c>
      <c r="F53" s="50">
        <v>0.0672</v>
      </c>
      <c r="G53" s="50">
        <v>0.003599999999999999</v>
      </c>
    </row>
    <row r="54" spans="2:7" ht="13.5">
      <c r="B54" s="23" t="s">
        <v>64</v>
      </c>
      <c r="C54" s="20">
        <v>42.01917299999997</v>
      </c>
      <c r="D54" s="20">
        <v>-19.256467999999995</v>
      </c>
      <c r="E54" s="20">
        <v>-34.27228499999997</v>
      </c>
      <c r="F54" s="50">
        <v>0.0926</v>
      </c>
      <c r="G54" s="50">
        <v>0.016300000000000002</v>
      </c>
    </row>
    <row r="55" spans="2:6" ht="13.5">
      <c r="B55" s="23" t="s">
        <v>65</v>
      </c>
      <c r="C55" s="20">
        <v>41.169709999999974</v>
      </c>
      <c r="D55" s="20">
        <v>-20.050589999999996</v>
      </c>
      <c r="E55" s="20">
        <v>-37.043757999999954</v>
      </c>
      <c r="F55" s="50">
        <v>0.0566</v>
      </c>
    </row>
    <row r="56" spans="2:6" ht="13.5">
      <c r="B56" s="23" t="s">
        <v>66</v>
      </c>
      <c r="C56" s="20">
        <v>40.39885099999997</v>
      </c>
      <c r="D56" s="20">
        <v>-20.93223</v>
      </c>
      <c r="E56" s="20">
        <v>-39.66464999999997</v>
      </c>
      <c r="F56" s="50">
        <v>0.0368</v>
      </c>
    </row>
    <row r="57" spans="2:6" ht="13.5">
      <c r="B57" s="23" t="s">
        <v>67</v>
      </c>
      <c r="C57" s="20">
        <v>39.879540999999975</v>
      </c>
      <c r="D57" s="20">
        <v>-21.759346000000004</v>
      </c>
      <c r="E57" s="20">
        <v>-42.18265299999996</v>
      </c>
      <c r="F57" s="50">
        <v>0.0522</v>
      </c>
    </row>
  </sheetData>
  <sheetProtection formatCells="0" formatColumns="0" formatRows="0"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4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 password="861B" sheet="1" objects="1" scenarios="1" formatCells="0" formatColumns="0" formatRows="0"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password="861B" sheet="1" objects="1" scenarios="1" formatCells="0" formatColumns="0" formatRows="0"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42" t="s">
        <v>36</v>
      </c>
      <c r="F1" s="4"/>
    </row>
    <row r="2" spans="5:6" ht="13.5">
      <c r="E2" s="4" t="s">
        <v>39</v>
      </c>
      <c r="F2" s="4"/>
    </row>
    <row r="3" spans="5:6" ht="13.5">
      <c r="E3" s="4" t="s">
        <v>37</v>
      </c>
      <c r="F3" s="4"/>
    </row>
    <row r="4" spans="5:6" ht="13.5">
      <c r="E4" s="4" t="s">
        <v>40</v>
      </c>
      <c r="F4" s="4"/>
    </row>
    <row r="5" spans="5:6" ht="13.5">
      <c r="E5" s="43" t="s">
        <v>38</v>
      </c>
      <c r="F5" s="4"/>
    </row>
    <row r="7" spans="3:5" ht="24">
      <c r="C7" s="62" t="s">
        <v>41</v>
      </c>
      <c r="D7" s="62"/>
      <c r="E7" s="62"/>
    </row>
    <row r="9" spans="2:6" ht="13.5">
      <c r="B9" s="4" t="s">
        <v>49</v>
      </c>
      <c r="C9" s="61" t="s">
        <v>53</v>
      </c>
      <c r="D9" s="61"/>
      <c r="E9" s="4" t="s">
        <v>3</v>
      </c>
      <c r="F9" s="35">
        <v>39123.24696759259</v>
      </c>
    </row>
    <row r="10" spans="2:4" ht="13.5">
      <c r="B10" s="4" t="s">
        <v>50</v>
      </c>
      <c r="C10" s="61" t="s">
        <v>54</v>
      </c>
      <c r="D10" s="61"/>
    </row>
    <row r="11" spans="2:4" ht="13.5">
      <c r="B11" s="4" t="s">
        <v>51</v>
      </c>
      <c r="C11" s="61" t="s">
        <v>55</v>
      </c>
      <c r="D11" s="61"/>
    </row>
    <row r="12" spans="2:4" ht="13.5">
      <c r="B12" s="4" t="s">
        <v>52</v>
      </c>
      <c r="C12" s="61" t="s">
        <v>56</v>
      </c>
      <c r="D12" s="61"/>
    </row>
    <row r="13" spans="2:8" ht="13.5">
      <c r="B13" s="60" t="s">
        <v>48</v>
      </c>
      <c r="C13" s="59"/>
      <c r="D13" s="59"/>
      <c r="E13" s="59"/>
      <c r="F13" s="59"/>
      <c r="G13" s="59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29"/>
      <c r="C35" s="30" t="s">
        <v>24</v>
      </c>
      <c r="D35" s="30" t="s">
        <v>25</v>
      </c>
      <c r="E35" s="30" t="s">
        <v>26</v>
      </c>
      <c r="F35" s="30" t="s">
        <v>27</v>
      </c>
      <c r="G35" s="30" t="s">
        <v>28</v>
      </c>
      <c r="H35" s="44"/>
    </row>
    <row r="36" spans="2:8" ht="13.5">
      <c r="B36" s="38" t="s">
        <v>34</v>
      </c>
      <c r="C36" s="33">
        <v>0</v>
      </c>
      <c r="D36" s="33">
        <v>0</v>
      </c>
      <c r="E36" s="33">
        <v>6</v>
      </c>
      <c r="F36" s="33">
        <v>6</v>
      </c>
      <c r="G36" s="34">
        <v>54.54545454545454</v>
      </c>
      <c r="H36" s="45"/>
    </row>
    <row r="37" spans="2:8" ht="13.5">
      <c r="B37" s="38" t="s">
        <v>35</v>
      </c>
      <c r="C37" s="33">
        <v>0</v>
      </c>
      <c r="D37" s="33"/>
      <c r="E37" s="33">
        <v>5</v>
      </c>
      <c r="F37" s="33">
        <v>5</v>
      </c>
      <c r="G37" s="34">
        <v>45.45454545454545</v>
      </c>
      <c r="H37" s="45"/>
    </row>
    <row r="38" spans="2:8" ht="13.5">
      <c r="B38" s="38" t="s">
        <v>29</v>
      </c>
      <c r="C38" s="33"/>
      <c r="D38" s="33"/>
      <c r="E38" s="33"/>
      <c r="F38" s="33"/>
      <c r="G38" s="33"/>
      <c r="H38" s="46"/>
    </row>
    <row r="39" spans="2:8" ht="13.5">
      <c r="B39" s="38" t="s">
        <v>30</v>
      </c>
      <c r="C39" s="33">
        <v>0</v>
      </c>
      <c r="D39" s="33">
        <v>0</v>
      </c>
      <c r="E39" s="33">
        <v>11</v>
      </c>
      <c r="F39" s="33">
        <v>11</v>
      </c>
      <c r="G39" s="34">
        <v>100</v>
      </c>
      <c r="H39" s="45"/>
    </row>
    <row r="41" spans="2:6" ht="13.5">
      <c r="B41" s="39"/>
      <c r="C41" s="38" t="s">
        <v>18</v>
      </c>
      <c r="D41" s="38" t="s">
        <v>19</v>
      </c>
      <c r="E41" s="38" t="s">
        <v>20</v>
      </c>
      <c r="F41" s="38" t="s">
        <v>21</v>
      </c>
    </row>
    <row r="42" spans="2:6" ht="13.5">
      <c r="B42" s="38" t="s">
        <v>11</v>
      </c>
      <c r="C42" s="31">
        <v>0.024894202475238103</v>
      </c>
      <c r="D42" s="31">
        <v>0.03331484967259257</v>
      </c>
      <c r="E42" s="31">
        <v>0.031083793874955745</v>
      </c>
      <c r="F42" s="40">
        <v>0.0463</v>
      </c>
    </row>
    <row r="43" spans="2:6" ht="13.5">
      <c r="B43" s="38" t="s">
        <v>12</v>
      </c>
      <c r="C43" s="31">
        <v>-0.018509624620385523</v>
      </c>
      <c r="D43" s="31">
        <v>-0.031171694798487692</v>
      </c>
      <c r="E43" s="31">
        <v>-0.02754100574695073</v>
      </c>
      <c r="F43" s="40">
        <v>0.013256100774027961</v>
      </c>
    </row>
    <row r="44" spans="2:6" ht="13.5">
      <c r="B44" s="38" t="s">
        <v>13</v>
      </c>
      <c r="C44" s="31">
        <v>0.043403827095623626</v>
      </c>
      <c r="D44" s="31">
        <v>0.06448654447108026</v>
      </c>
      <c r="E44" s="31">
        <v>0.058624799621906476</v>
      </c>
      <c r="F44" s="40">
        <v>0.03304389922597204</v>
      </c>
    </row>
    <row r="45" spans="2:6" ht="13.5">
      <c r="B45" s="39"/>
      <c r="C45" s="32"/>
      <c r="D45" s="32"/>
      <c r="E45" s="32"/>
      <c r="F45" s="41"/>
    </row>
    <row r="46" spans="2:6" ht="13.5">
      <c r="B46" s="38" t="s">
        <v>16</v>
      </c>
      <c r="C46" s="31">
        <v>-0.0006339572729904768</v>
      </c>
      <c r="D46" s="31">
        <v>0.004951596503951999</v>
      </c>
      <c r="E46" s="31">
        <v>-0.0011968272024382998</v>
      </c>
      <c r="F46" s="40">
        <v>0.028527272727272734</v>
      </c>
    </row>
    <row r="47" spans="2:6" ht="13.5">
      <c r="B47" s="38" t="s">
        <v>22</v>
      </c>
      <c r="C47" s="31">
        <v>0.013346066933882197</v>
      </c>
      <c r="D47" s="31">
        <v>0.020727912688104012</v>
      </c>
      <c r="E47" s="31">
        <v>0.017137561138597438</v>
      </c>
      <c r="F47" s="40">
        <v>0.03002432128772426</v>
      </c>
    </row>
    <row r="48" spans="2:6" ht="13.5">
      <c r="B48" s="38" t="s">
        <v>23</v>
      </c>
      <c r="C48" s="31">
        <v>0.013981672319778307</v>
      </c>
      <c r="D48" s="31">
        <v>0.02111020753366686</v>
      </c>
      <c r="E48" s="31">
        <v>0.017930141300874787</v>
      </c>
      <c r="F48" s="40">
        <v>0.009843687409613402</v>
      </c>
    </row>
  </sheetData>
  <sheetProtection password="861B" sheet="1" objects="1" scenarios="1" formatCells="0" formatColumns="0" formatRows="0"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5</v>
      </c>
      <c r="F1" t="s">
        <v>17</v>
      </c>
      <c r="G1">
        <v>11</v>
      </c>
    </row>
    <row r="2" spans="2:3" ht="12.75">
      <c r="B2">
        <v>-0.03</v>
      </c>
      <c r="C2">
        <f>MAX(GaussDistr_1)-1</f>
        <v>5</v>
      </c>
    </row>
    <row r="3" spans="1:16" ht="12.75">
      <c r="A3" t="str">
        <f>"-3s"</f>
        <v>-3s</v>
      </c>
      <c r="B3">
        <v>-0.0010037895015674765</v>
      </c>
      <c r="C3">
        <f aca="true" t="shared" si="0" ref="C3:C33">NORMDIST(B3,AveDev3D_0,StandardDev3D_0,FALSE)*NumPoints_7*I3</f>
        <v>0.009750066506263625</v>
      </c>
      <c r="D3">
        <v>0</v>
      </c>
      <c r="F3" t="s">
        <v>14</v>
      </c>
      <c r="G3">
        <v>15</v>
      </c>
      <c r="I3">
        <f>B5-B4</f>
        <v>0.001968737481922684</v>
      </c>
      <c r="N3">
        <v>0.03</v>
      </c>
      <c r="O3">
        <v>-0.03</v>
      </c>
      <c r="P3">
        <v>0.028527272727272734</v>
      </c>
    </row>
    <row r="4" spans="1:16" ht="12.75">
      <c r="B4">
        <v>0.0009649479803552075</v>
      </c>
      <c r="C4">
        <f t="shared" si="0"/>
        <v>0.01741399348255595</v>
      </c>
      <c r="D4">
        <v>0</v>
      </c>
      <c r="F4" t="s">
        <v>15</v>
      </c>
      <c r="G4">
        <v>5</v>
      </c>
      <c r="I4">
        <f>I3</f>
        <v>0.001968737481922684</v>
      </c>
      <c r="N4">
        <v>0.03</v>
      </c>
      <c r="O4">
        <v>-0.03</v>
      </c>
      <c r="P4">
        <v>0.028527272727272734</v>
      </c>
    </row>
    <row r="5" spans="1:16" ht="12.75">
      <c r="B5">
        <v>0.0029336854622778914</v>
      </c>
      <c r="C5">
        <f t="shared" si="0"/>
        <v>0.02988253231410842</v>
      </c>
      <c r="D5">
        <v>0</v>
      </c>
      <c r="I5">
        <f>I4</f>
        <v>0.001968737481922684</v>
      </c>
      <c r="N5">
        <v>0.03</v>
      </c>
      <c r="O5">
        <v>-0.03</v>
      </c>
      <c r="P5">
        <v>0.028527272727272734</v>
      </c>
    </row>
    <row r="6" spans="1:16" ht="12.75">
      <c r="B6">
        <v>0.0049024229442005685</v>
      </c>
      <c r="C6">
        <f t="shared" si="0"/>
        <v>0.04926796664865446</v>
      </c>
      <c r="D6">
        <v>0</v>
      </c>
      <c r="I6">
        <f aca="true" t="shared" si="1" ref="I6:I33">I5</f>
        <v>0.001968737481922684</v>
      </c>
      <c r="N6">
        <v>0.03</v>
      </c>
      <c r="O6">
        <v>-0.03</v>
      </c>
      <c r="P6">
        <v>0.028527272727272734</v>
      </c>
    </row>
    <row r="7" spans="1:16" ht="12.75">
      <c r="B7">
        <v>0.006871160426123249</v>
      </c>
      <c r="C7">
        <f t="shared" si="0"/>
        <v>0.0780441042617093</v>
      </c>
      <c r="D7">
        <v>0</v>
      </c>
      <c r="I7">
        <f t="shared" si="1"/>
        <v>0.001968737481922684</v>
      </c>
      <c r="N7">
        <v>0.03</v>
      </c>
      <c r="O7">
        <v>-0.03</v>
      </c>
      <c r="P7">
        <v>0.028527272727272734</v>
      </c>
    </row>
    <row r="8" spans="1:16" ht="12.75">
      <c r="A8" t="str">
        <f>"-2s"</f>
        <v>-2s</v>
      </c>
      <c r="B8">
        <v>0.00883989790804593</v>
      </c>
      <c r="C8">
        <f t="shared" si="0"/>
        <v>0.11878012632901393</v>
      </c>
      <c r="D8">
        <v>0</v>
      </c>
      <c r="I8">
        <f t="shared" si="1"/>
        <v>0.001968737481922684</v>
      </c>
      <c r="N8">
        <v>0.03</v>
      </c>
      <c r="O8">
        <v>-0.03</v>
      </c>
      <c r="P8">
        <v>0.028527272727272734</v>
      </c>
    </row>
    <row r="9" spans="1:16" ht="12.75">
      <c r="B9">
        <v>0.01080863538996861</v>
      </c>
      <c r="C9">
        <f t="shared" si="0"/>
        <v>0.17369034826196741</v>
      </c>
      <c r="D9">
        <v>0</v>
      </c>
      <c r="I9">
        <f t="shared" si="1"/>
        <v>0.001968737481922684</v>
      </c>
      <c r="N9">
        <v>0.03</v>
      </c>
      <c r="O9">
        <v>-0.03</v>
      </c>
      <c r="P9">
        <v>0.028527272727272734</v>
      </c>
    </row>
    <row r="10" spans="1:16" ht="12.75">
      <c r="B10">
        <v>0.01277737287189129</v>
      </c>
      <c r="C10">
        <f t="shared" si="0"/>
        <v>0.24402583629480262</v>
      </c>
      <c r="D10">
        <v>0</v>
      </c>
      <c r="I10">
        <f t="shared" si="1"/>
        <v>0.001968737481922684</v>
      </c>
      <c r="N10">
        <v>0.03</v>
      </c>
      <c r="O10">
        <v>-0.03</v>
      </c>
      <c r="P10">
        <v>0.028527272727272734</v>
      </c>
    </row>
    <row r="11" spans="1:16" ht="12.75">
      <c r="B11">
        <v>0.014746110353813971</v>
      </c>
      <c r="C11">
        <f t="shared" si="0"/>
        <v>0.32940042439863926</v>
      </c>
      <c r="D11">
        <v>0</v>
      </c>
      <c r="I11">
        <f t="shared" si="1"/>
        <v>0.001968737481922684</v>
      </c>
      <c r="N11">
        <v>0.03</v>
      </c>
      <c r="O11">
        <v>-0.03</v>
      </c>
      <c r="P11">
        <v>0.028527272727272734</v>
      </c>
    </row>
    <row r="12" spans="1:16" ht="12.75">
      <c r="B12">
        <v>0.01671484783573665</v>
      </c>
      <c r="C12">
        <f t="shared" si="0"/>
        <v>0.42720932096306924</v>
      </c>
      <c r="D12">
        <v>0</v>
      </c>
      <c r="I12">
        <f t="shared" si="1"/>
        <v>0.001968737481922684</v>
      </c>
      <c r="N12">
        <v>0.03</v>
      </c>
      <c r="O12">
        <v>-0.03</v>
      </c>
      <c r="P12">
        <v>0.028527272727272734</v>
      </c>
    </row>
    <row r="13" spans="1:16" ht="12.75">
      <c r="B13">
        <v>0.018683585317659332</v>
      </c>
      <c r="C13">
        <f t="shared" si="0"/>
        <v>0.5323355939421163</v>
      </c>
      <c r="D13">
        <v>0</v>
      </c>
      <c r="I13">
        <f t="shared" si="1"/>
        <v>0.001968737481922684</v>
      </c>
      <c r="N13">
        <v>0.03</v>
      </c>
      <c r="O13">
        <v>-0.03</v>
      </c>
      <c r="P13">
        <v>0.028527272727272734</v>
      </c>
    </row>
    <row r="14" spans="1:9" ht="12.75">
      <c r="B14">
        <v>0.020652322799582012</v>
      </c>
      <c r="C14">
        <f t="shared" si="0"/>
        <v>0.6373214160752632</v>
      </c>
      <c r="D14">
        <v>0</v>
      </c>
      <c r="I14">
        <f t="shared" si="1"/>
        <v>0.001968737481922684</v>
      </c>
    </row>
    <row r="15" spans="1:9" ht="12.75">
      <c r="B15">
        <v>0.022621060281504693</v>
      </c>
      <c r="C15">
        <f t="shared" si="0"/>
        <v>0.7330941263619606</v>
      </c>
      <c r="D15">
        <v>0</v>
      </c>
      <c r="I15">
        <f t="shared" si="1"/>
        <v>0.001968737481922684</v>
      </c>
    </row>
    <row r="16" spans="1:9" ht="12.75">
      <c r="B16">
        <v>0.024589797763427373</v>
      </c>
      <c r="C16">
        <f t="shared" si="0"/>
        <v>0.8101943086673127</v>
      </c>
      <c r="D16">
        <v>0</v>
      </c>
      <c r="I16">
        <f t="shared" si="1"/>
        <v>0.001968737481922684</v>
      </c>
    </row>
    <row r="17" spans="1:9" ht="12.75">
      <c r="B17">
        <v>0.026558535245350054</v>
      </c>
      <c r="C17">
        <f t="shared" si="0"/>
        <v>0.8602939267460044</v>
      </c>
      <c r="D17">
        <v>1</v>
      </c>
      <c r="I17">
        <f t="shared" si="1"/>
        <v>0.001968737481922684</v>
      </c>
    </row>
    <row r="18" spans="1:9" ht="12.75">
      <c r="A18" t="str">
        <f>"0"</f>
        <v>0</v>
      </c>
      <c r="B18">
        <v>0.028527272727272734</v>
      </c>
      <c r="C18">
        <f t="shared" si="0"/>
        <v>0.8776730168831534</v>
      </c>
      <c r="D18">
        <v>0</v>
      </c>
      <c r="I18">
        <f t="shared" si="1"/>
        <v>0.001968737481922684</v>
      </c>
    </row>
    <row r="19" spans="1:9" ht="12.75">
      <c r="B19">
        <v>0.030496010209195415</v>
      </c>
      <c r="C19">
        <f t="shared" si="0"/>
        <v>0.8602939267460044</v>
      </c>
      <c r="D19">
        <v>1</v>
      </c>
      <c r="I19">
        <f t="shared" si="1"/>
        <v>0.001968737481922684</v>
      </c>
    </row>
    <row r="20" spans="1:9" ht="12.75">
      <c r="B20">
        <v>0.032464747691118095</v>
      </c>
      <c r="C20">
        <f t="shared" si="0"/>
        <v>0.8101943086673127</v>
      </c>
      <c r="D20">
        <v>0</v>
      </c>
      <c r="I20">
        <f t="shared" si="1"/>
        <v>0.001968737481922684</v>
      </c>
    </row>
    <row r="21" spans="1:9" ht="12.75">
      <c r="B21">
        <v>0.034433485173040776</v>
      </c>
      <c r="C21">
        <f t="shared" si="0"/>
        <v>0.7330941263619606</v>
      </c>
      <c r="D21">
        <v>0</v>
      </c>
      <c r="I21">
        <f t="shared" si="1"/>
        <v>0.001968737481922684</v>
      </c>
    </row>
    <row r="22" spans="1:9" ht="12.75">
      <c r="B22">
        <v>0.036402222654963456</v>
      </c>
      <c r="C22">
        <f t="shared" si="0"/>
        <v>0.6373214160752632</v>
      </c>
      <c r="D22">
        <v>1</v>
      </c>
      <c r="I22">
        <f t="shared" si="1"/>
        <v>0.001968737481922684</v>
      </c>
    </row>
    <row r="23" spans="1:9" ht="12.75">
      <c r="B23">
        <v>0.03837096013688614</v>
      </c>
      <c r="C23">
        <f t="shared" si="0"/>
        <v>0.5323355939421163</v>
      </c>
      <c r="D23">
        <v>0</v>
      </c>
      <c r="I23">
        <f t="shared" si="1"/>
        <v>0.001968737481922684</v>
      </c>
    </row>
    <row r="24" spans="1:9" ht="12.75">
      <c r="B24">
        <v>0.04033969761880882</v>
      </c>
      <c r="C24">
        <f t="shared" si="0"/>
        <v>0.42720932096306924</v>
      </c>
      <c r="D24">
        <v>0</v>
      </c>
      <c r="I24">
        <f t="shared" si="1"/>
        <v>0.001968737481922684</v>
      </c>
    </row>
    <row r="25" spans="1:9" ht="12.75">
      <c r="B25">
        <v>0.0423084351007315</v>
      </c>
      <c r="C25">
        <f t="shared" si="0"/>
        <v>0.32940042439863926</v>
      </c>
      <c r="D25">
        <v>0</v>
      </c>
      <c r="I25">
        <f t="shared" si="1"/>
        <v>0.001968737481922684</v>
      </c>
    </row>
    <row r="26" spans="1:9" ht="12.75">
      <c r="B26">
        <v>0.04427717258265418</v>
      </c>
      <c r="C26">
        <f t="shared" si="0"/>
        <v>0.24402583629480262</v>
      </c>
      <c r="D26">
        <v>0</v>
      </c>
      <c r="I26">
        <f t="shared" si="1"/>
        <v>0.001968737481922684</v>
      </c>
    </row>
    <row r="27" spans="1:9" ht="12.75">
      <c r="B27">
        <v>0.04624591006457686</v>
      </c>
      <c r="C27">
        <f t="shared" si="0"/>
        <v>0.17369034826196741</v>
      </c>
      <c r="D27">
        <v>0</v>
      </c>
      <c r="I27">
        <f t="shared" si="1"/>
        <v>0.001968737481922684</v>
      </c>
    </row>
    <row r="28" spans="1:9" ht="12.75">
      <c r="A28" t="str">
        <f>"2s"</f>
        <v>2s</v>
      </c>
      <c r="B28">
        <v>0.04821464754649954</v>
      </c>
      <c r="C28">
        <f t="shared" si="0"/>
        <v>0.11878012632901393</v>
      </c>
      <c r="D28">
        <v>0</v>
      </c>
      <c r="I28">
        <f t="shared" si="1"/>
        <v>0.001968737481922684</v>
      </c>
    </row>
    <row r="29" spans="1:9" ht="12.75">
      <c r="B29">
        <v>0.05018338502842222</v>
      </c>
      <c r="C29">
        <f t="shared" si="0"/>
        <v>0.0780441042617093</v>
      </c>
      <c r="D29">
        <v>0</v>
      </c>
      <c r="I29">
        <f t="shared" si="1"/>
        <v>0.001968737481922684</v>
      </c>
    </row>
    <row r="30" spans="1:9" ht="12.75">
      <c r="B30">
        <v>0.0521521225103449</v>
      </c>
      <c r="C30">
        <f t="shared" si="0"/>
        <v>0.04926796664865446</v>
      </c>
      <c r="D30">
        <v>1</v>
      </c>
      <c r="I30">
        <f t="shared" si="1"/>
        <v>0.001968737481922684</v>
      </c>
    </row>
    <row r="31" spans="1:9" ht="12.75">
      <c r="B31">
        <v>0.05412085999226758</v>
      </c>
      <c r="C31">
        <f t="shared" si="0"/>
        <v>0.02988253231410841</v>
      </c>
      <c r="D31">
        <v>0</v>
      </c>
      <c r="I31">
        <f t="shared" si="1"/>
        <v>0.001968737481922684</v>
      </c>
    </row>
    <row r="32" spans="1:9" ht="12.75">
      <c r="B32">
        <v>0.05608959747419026</v>
      </c>
      <c r="C32">
        <f t="shared" si="0"/>
        <v>0.01741399348255595</v>
      </c>
      <c r="D32">
        <v>1</v>
      </c>
      <c r="I32">
        <f t="shared" si="1"/>
        <v>0.001968737481922684</v>
      </c>
    </row>
    <row r="33" spans="1:9" ht="12.75">
      <c r="A33" t="str">
        <f>"3s"</f>
        <v>3s</v>
      </c>
      <c r="B33">
        <v>0.05805833495611294</v>
      </c>
      <c r="C33">
        <f t="shared" si="0"/>
        <v>0.009750066506263633</v>
      </c>
      <c r="D33">
        <v>6</v>
      </c>
      <c r="I33">
        <f t="shared" si="1"/>
        <v>0.001968737481922684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2006-12-15T14:38:26Z</cp:lastPrinted>
  <dcterms:created xsi:type="dcterms:W3CDTF">2004-07-06T03:38:11Z</dcterms:created>
  <dcterms:modified xsi:type="dcterms:W3CDTF">2007-02-10T17:41:55Z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