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2"/>
  </bookViews>
  <sheets>
    <sheet name="Nominal Vector" sheetId="1" r:id="rId1"/>
    <sheet name="Actual Tolerance" sheetId="2" r:id="rId2"/>
    <sheet name="Actual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#REF!</definedName>
    <definedName name="AveDev3D_3">#REF!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#REF!</definedName>
    <definedName name="Comment_3">#REF!</definedName>
    <definedName name="CountNumsInDev3D_1">'Actual'!$G$44</definedName>
    <definedName name="Date_0">'Summary'!$F$9</definedName>
    <definedName name="Date_1">'Actual'!$G$1</definedName>
    <definedName name="Date_2">#REF!</definedName>
    <definedName name="Date_3">#REF!</definedName>
    <definedName name="Description_1">'Actual Tolerance'!$A$2:$A$65536</definedName>
    <definedName name="Description_2">#REF!</definedName>
    <definedName name="Description_3">#REF!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#REF!</definedName>
    <definedName name="Dev3D_3">#REF!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#REF!</definedName>
    <definedName name="DevRange3D_3">#REF!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#REF!</definedName>
    <definedName name="DevY_1">#REF!</definedName>
    <definedName name="DevZ_1">#REF!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#REF!</definedName>
    <definedName name="Head0_3">#REF!</definedName>
    <definedName name="Head0_4">'Actual'!$B$1</definedName>
    <definedName name="Head1_0">'Summary'!$B$10</definedName>
    <definedName name="Head1_1">#REF!</definedName>
    <definedName name="Head1_2">#REF!</definedName>
    <definedName name="Head1_4">'Actual'!$B$2</definedName>
    <definedName name="Head2_0">'Summary'!$B$11</definedName>
    <definedName name="Head2_2">#REF!</definedName>
    <definedName name="Head2_3">#REF!</definedName>
    <definedName name="Head2_4">'Actual'!$B$3</definedName>
    <definedName name="Head3_0">'Summary'!$B$12</definedName>
    <definedName name="Head3_2">#REF!</definedName>
    <definedName name="Head3_3">#REF!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#REF!</definedName>
    <definedName name="Line0_3">#REF!</definedName>
    <definedName name="Line1_0">'Summary'!$C$10</definedName>
    <definedName name="Line1_1">'Actual'!$C$2</definedName>
    <definedName name="Line1_2">#REF!</definedName>
    <definedName name="Line1_3">#REF!</definedName>
    <definedName name="Line2_0">'Summary'!$C$11</definedName>
    <definedName name="Line2_1">'Actual'!$C$3</definedName>
    <definedName name="Line2_2">#REF!</definedName>
    <definedName name="Line2_3">#REF!</definedName>
    <definedName name="Line3_0">'Summary'!$C$12</definedName>
    <definedName name="Line3_1">'Actual'!$C$4</definedName>
    <definedName name="Line3_2">#REF!</definedName>
    <definedName name="Line3_3">#REF!</definedName>
    <definedName name="LowerTolerance_1">'Actual'!$C$8</definedName>
    <definedName name="LowerTolerance_2">#REF!</definedName>
    <definedName name="LowerTolerance_3">#REF!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#REF!</definedName>
    <definedName name="MaxDev3D_3">#REF!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#REF!</definedName>
    <definedName name="MinDev3D_3">#REF!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#REF!</definedName>
    <definedName name="NominalY_0">'Nominal Vector'!$C$2:$C$65536</definedName>
    <definedName name="NominalY_1">#REF!</definedName>
    <definedName name="NominalZ_0">'Nominal Vector'!$D$2:$D$65536</definedName>
    <definedName name="NominalZ_1">#REF!</definedName>
    <definedName name="NumPoints_0">'Summary'!$C$32</definedName>
    <definedName name="NumPoints_1">'Actual'!$G$5</definedName>
    <definedName name="NumPoints_2">#REF!</definedName>
    <definedName name="NumPoints_3">#REF!</definedName>
    <definedName name="NumPoints_7">'Gauss'!$G$1</definedName>
    <definedName name="OOT_0">'Actual Tolerance'!$H$2:$H$65536</definedName>
    <definedName name="OOT_1">'Actual'!$G$47:$G$65536</definedName>
    <definedName name="OOT_2">#REF!</definedName>
    <definedName name="OOT_3">#REF!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#REF!</definedName>
    <definedName name="Picture_2">#REF!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7">'Summary'!$A$1:$H$48</definedName>
    <definedName name="_xlnm.Print_Titles" localSheetId="2">'Actual'!$45:$46</definedName>
    <definedName name="_xlnm.Print_Titles" localSheetId="1">'Actual Tolerance'!$1:$1</definedName>
    <definedName name="ProbeRadius_1">'Actual'!$C$6</definedName>
    <definedName name="ProbeRadius_2">#REF!</definedName>
    <definedName name="ProbeRadius_3">#REF!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#REF!</definedName>
    <definedName name="StandardDev3D_3">#REF!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#REF!</definedName>
    <definedName name="UpperTolerance_3">#REF!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<sst xmlns="http://schemas.openxmlformats.org/spreadsheetml/2006/main" count="125" uniqueCount="66">
  <si>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</si>
  <si>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</si>
  <si>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</si>
  <si>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</si>
  <si>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</si>
  <si>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</si>
  <si>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</si>
  <si>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</si>
  <si>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</si>
  <si>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</si>
  <si>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</si>
  <si>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Maximum Deviation:</t>
  </si>
  <si>
    <t>Minimum Deviation:</t>
  </si>
  <si>
    <t>Deviation Range:</t>
  </si>
  <si>
    <t>mean</t>
  </si>
  <si>
    <t>stdev</t>
  </si>
  <si>
    <t>Average Deviation: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</si>
  <si>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</si>
  <si>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</si>
  <si>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</si>
  <si>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</si>
  <si>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</si>
  <si>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</si>
  <si>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</si>
  <si>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</si>
  <si>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</si>
  <si>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</si>
  <si>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</si>
  <si>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</si>
  <si>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</si>
  <si>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</si>
  <si>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</si>
  <si>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</si>
  <si>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</si>
  <si>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</si>
  <si>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</si>
  <si>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</si>
  <si>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</si>
  <si>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</si>
  <si>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</si>
  <si>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</si>
  <si>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</si>
  <si>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</si>
  <si>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</si>
  <si>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</si>
  <si>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</si>
  <si>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</si>
  <si>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</si>
  <si>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HOLE POSITIONS IN FEET</t>
  </si>
  <si>
    <t>JOB NUMBER</t>
  </si>
  <si>
    <t>PART NUMBER</t>
  </si>
  <si>
    <t>PART NAME</t>
  </si>
  <si>
    <t>INSPECTOR</t>
  </si>
  <si>
    <t>65708-5</t>
  </si>
  <si>
    <t>SE141-115</t>
  </si>
  <si>
    <t>D SIDE WING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</si>
  <si>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</si>
  <si>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</si>
  <si>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</si>
  <si>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</si>
  <si>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</si>
  <si>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</si>
  <si>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</si>
  <si>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</si>
  <si>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</si>
  <si>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True Position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</si>
</sst>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19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0" fontId="7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6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18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Tolerance'!$G$2:$G$9</c:f>
              <c:numCache>
                <c:ptCount val="8"/>
                <c:pt idx="0">
                  <c:v>0.0654</c:v>
                </c:pt>
                <c:pt idx="1">
                  <c:v>0.07</c:v>
                </c:pt>
                <c:pt idx="2">
                  <c:v>0.032</c:v>
                </c:pt>
                <c:pt idx="3">
                  <c:v>0.019</c:v>
                </c:pt>
                <c:pt idx="4">
                  <c:v>0.03</c:v>
                </c:pt>
                <c:pt idx="5">
                  <c:v>0.006</c:v>
                </c:pt>
                <c:pt idx="6">
                  <c:v>0.036</c:v>
                </c:pt>
                <c:pt idx="7">
                  <c:v>0.0414</c:v>
                </c:pt>
              </c:numCache>
            </c:numRef>
          </c:val>
          <c:smooth val="0"/>
        </c:ser>
        <c:marker val="1"/>
        <c:axId val="30709811"/>
        <c:axId val="7952844"/>
      </c:lineChart>
      <c:catAx>
        <c:axId val="30709811"/>
        <c:scaling>
          <c:orientation val="minMax"/>
        </c:scaling>
        <c:axPos val="b"/>
        <c:delete val="1"/>
        <c:majorTickMark val="out"/>
        <c:minorTickMark val="none"/>
        <c:tickLblPos val="nextTo"/>
        <c:crossAx val="7952844"/>
        <c:crosses val="autoZero"/>
        <c:auto val="1"/>
        <c:lblOffset val="100"/>
        <c:noMultiLvlLbl val="0"/>
      </c:catAx>
      <c:valAx>
        <c:axId val="79528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09811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"/>
          <c:w val="0.966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</c:numCache>
            </c:numRef>
          </c:val>
        </c:ser>
        <c:gapWidth val="0"/>
        <c:axId val="4466733"/>
        <c:axId val="4020059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0.007090957459100814</c:v>
                </c:pt>
                <c:pt idx="1">
                  <c:v>0.012664722532767942</c:v>
                </c:pt>
                <c:pt idx="2">
                  <c:v>0.021732750773896987</c:v>
                </c:pt>
                <c:pt idx="3">
                  <c:v>0.03583124847174865</c:v>
                </c:pt>
                <c:pt idx="4">
                  <c:v>0.056759348553970315</c:v>
                </c:pt>
                <c:pt idx="5">
                  <c:v>0.08638554642110093</c:v>
                </c:pt>
                <c:pt idx="6">
                  <c:v>0.12632025328143073</c:v>
                </c:pt>
                <c:pt idx="7">
                  <c:v>0.17747333548712896</c:v>
                </c:pt>
                <c:pt idx="8">
                  <c:v>0.23956394501719186</c:v>
                </c:pt>
                <c:pt idx="9">
                  <c:v>0.3106976879731409</c:v>
                </c:pt>
                <c:pt idx="10">
                  <c:v>0.38715315923062954</c:v>
                </c:pt>
                <c:pt idx="11">
                  <c:v>0.4635064844183725</c:v>
                </c:pt>
                <c:pt idx="12">
                  <c:v>0.5331593646268795</c:v>
                </c:pt>
                <c:pt idx="13">
                  <c:v>0.5892322244853174</c:v>
                </c:pt>
                <c:pt idx="14">
                  <c:v>0.6256683103607296</c:v>
                </c:pt>
                <c:pt idx="15">
                  <c:v>0.6383076486422925</c:v>
                </c:pt>
                <c:pt idx="16">
                  <c:v>0.6256683103607296</c:v>
                </c:pt>
                <c:pt idx="17">
                  <c:v>0.5892322244853175</c:v>
                </c:pt>
                <c:pt idx="18">
                  <c:v>0.5331593646268795</c:v>
                </c:pt>
                <c:pt idx="19">
                  <c:v>0.4635064844183725</c:v>
                </c:pt>
                <c:pt idx="20">
                  <c:v>0.3871531592306296</c:v>
                </c:pt>
                <c:pt idx="21">
                  <c:v>0.31069768797314073</c:v>
                </c:pt>
                <c:pt idx="22">
                  <c:v>0.23956394501719186</c:v>
                </c:pt>
                <c:pt idx="23">
                  <c:v>0.17747333548712899</c:v>
                </c:pt>
                <c:pt idx="24">
                  <c:v>0.12632025328143076</c:v>
                </c:pt>
                <c:pt idx="25">
                  <c:v>0.08638554642110093</c:v>
                </c:pt>
                <c:pt idx="26">
                  <c:v>0.056759348553970246</c:v>
                </c:pt>
                <c:pt idx="27">
                  <c:v>0.035831248471748636</c:v>
                </c:pt>
                <c:pt idx="28">
                  <c:v>0.021732750773896987</c:v>
                </c:pt>
                <c:pt idx="29">
                  <c:v>0.012664722532767953</c:v>
                </c:pt>
                <c:pt idx="30">
                  <c:v>0.007090957459100828</c:v>
                </c:pt>
              </c:numCache>
            </c:numRef>
          </c:val>
          <c:smooth val="0"/>
        </c:ser>
        <c:axId val="26261063"/>
        <c:axId val="35022976"/>
      </c:lineChart>
      <c:catAx>
        <c:axId val="44667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0200598"/>
        <c:crosses val="autoZero"/>
        <c:auto val="0"/>
        <c:lblOffset val="100"/>
        <c:tickLblSkip val="1"/>
        <c:noMultiLvlLbl val="0"/>
      </c:catAx>
      <c:valAx>
        <c:axId val="402005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66733"/>
        <c:crossesAt val="1"/>
        <c:crossBetween val="between"/>
        <c:dispUnits/>
      </c:valAx>
      <c:catAx>
        <c:axId val="26261063"/>
        <c:scaling>
          <c:orientation val="minMax"/>
        </c:scaling>
        <c:axPos val="b"/>
        <c:delete val="1"/>
        <c:majorTickMark val="in"/>
        <c:minorTickMark val="none"/>
        <c:tickLblPos val="nextTo"/>
        <c:crossAx val="35022976"/>
        <c:crosses val="autoZero"/>
        <c:auto val="0"/>
        <c:lblOffset val="100"/>
        <c:tickLblSkip val="1"/>
        <c:noMultiLvlLbl val="0"/>
      </c:catAx>
      <c:valAx>
        <c:axId val="3502297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26106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Tolerance'!$G$2:$G$9</c:f>
              <c:numCache>
                <c:ptCount val="8"/>
                <c:pt idx="0">
                  <c:v>0.0654</c:v>
                </c:pt>
                <c:pt idx="1">
                  <c:v>0.07</c:v>
                </c:pt>
                <c:pt idx="2">
                  <c:v>0.032</c:v>
                </c:pt>
                <c:pt idx="3">
                  <c:v>0.019</c:v>
                </c:pt>
                <c:pt idx="4">
                  <c:v>0.03</c:v>
                </c:pt>
                <c:pt idx="5">
                  <c:v>0.006</c:v>
                </c:pt>
                <c:pt idx="6">
                  <c:v>0.036</c:v>
                </c:pt>
                <c:pt idx="7">
                  <c:v>0.0414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Gauss!$N$3:$N$10</c:f>
              <c:numCache>
                <c:ptCount val="8"/>
                <c:pt idx="0">
                  <c:v>0.005</c:v>
                </c:pt>
                <c:pt idx="1">
                  <c:v>0.005</c:v>
                </c:pt>
                <c:pt idx="2">
                  <c:v>0.005</c:v>
                </c:pt>
                <c:pt idx="3">
                  <c:v>0.005</c:v>
                </c:pt>
                <c:pt idx="4">
                  <c:v>0.005</c:v>
                </c:pt>
                <c:pt idx="5">
                  <c:v>0.005</c:v>
                </c:pt>
                <c:pt idx="6">
                  <c:v>0.005</c:v>
                </c:pt>
                <c:pt idx="7">
                  <c:v>0.005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Gauss!$O$3:$O$10</c:f>
              <c:numCache>
                <c:ptCount val="8"/>
                <c:pt idx="0">
                  <c:v>-0.005</c:v>
                </c:pt>
                <c:pt idx="1">
                  <c:v>-0.005</c:v>
                </c:pt>
                <c:pt idx="2">
                  <c:v>-0.005</c:v>
                </c:pt>
                <c:pt idx="3">
                  <c:v>-0.005</c:v>
                </c:pt>
                <c:pt idx="4">
                  <c:v>-0.005</c:v>
                </c:pt>
                <c:pt idx="5">
                  <c:v>-0.005</c:v>
                </c:pt>
                <c:pt idx="6">
                  <c:v>-0.005</c:v>
                </c:pt>
                <c:pt idx="7">
                  <c:v>-0.005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Gauss!$P$3:$P$10</c:f>
              <c:numCache>
                <c:ptCount val="8"/>
                <c:pt idx="0">
                  <c:v>0.0187375</c:v>
                </c:pt>
                <c:pt idx="1">
                  <c:v>0.0187375</c:v>
                </c:pt>
                <c:pt idx="2">
                  <c:v>0.0187375</c:v>
                </c:pt>
                <c:pt idx="3">
                  <c:v>0.0187375</c:v>
                </c:pt>
                <c:pt idx="4">
                  <c:v>0.0187375</c:v>
                </c:pt>
                <c:pt idx="5">
                  <c:v>0.0187375</c:v>
                </c:pt>
                <c:pt idx="6">
                  <c:v>0.0187375</c:v>
                </c:pt>
                <c:pt idx="7">
                  <c:v>0.0187375</c:v>
                </c:pt>
              </c:numCache>
            </c:numRef>
          </c:val>
          <c:smooth val="0"/>
        </c:ser>
        <c:marker val="1"/>
        <c:axId val="46771329"/>
        <c:axId val="18288778"/>
      </c:lineChart>
      <c:catAx>
        <c:axId val="46771329"/>
        <c:scaling>
          <c:orientation val="minMax"/>
        </c:scaling>
        <c:axPos val="b"/>
        <c:delete val="1"/>
        <c:majorTickMark val="out"/>
        <c:minorTickMark val="none"/>
        <c:tickLblPos val="nextTo"/>
        <c:crossAx val="18288778"/>
        <c:crosses val="autoZero"/>
        <c:auto val="1"/>
        <c:lblOffset val="100"/>
        <c:noMultiLvlLbl val="0"/>
      </c:catAx>
      <c:valAx>
        <c:axId val="18288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67713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0381275"/>
        <c:axId val="499602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4964181"/>
        <c:axId val="2024446"/>
      </c:lineChart>
      <c:catAx>
        <c:axId val="30381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996020"/>
        <c:crosses val="autoZero"/>
        <c:auto val="0"/>
        <c:lblOffset val="100"/>
        <c:tickLblSkip val="1"/>
        <c:noMultiLvlLbl val="0"/>
      </c:catAx>
      <c:valAx>
        <c:axId val="4996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381275"/>
        <c:crossesAt val="1"/>
        <c:crossBetween val="between"/>
        <c:dispUnits/>
      </c:valAx>
      <c:catAx>
        <c:axId val="44964181"/>
        <c:scaling>
          <c:orientation val="minMax"/>
        </c:scaling>
        <c:axPos val="b"/>
        <c:delete val="1"/>
        <c:majorTickMark val="in"/>
        <c:minorTickMark val="none"/>
        <c:tickLblPos val="nextTo"/>
        <c:crossAx val="2024446"/>
        <c:crosses val="autoZero"/>
        <c:auto val="0"/>
        <c:lblOffset val="100"/>
        <c:tickLblSkip val="1"/>
        <c:noMultiLvlLbl val="0"/>
      </c:catAx>
      <c:valAx>
        <c:axId val="202444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496418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8220015"/>
        <c:axId val="29762408"/>
      </c:scatterChart>
      <c:valAx>
        <c:axId val="18220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762408"/>
        <c:crosses val="max"/>
        <c:crossBetween val="midCat"/>
        <c:dispUnits/>
      </c:valAx>
      <c:valAx>
        <c:axId val="29762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22001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6535081"/>
        <c:axId val="61944818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65.75186529153706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0632451"/>
        <c:axId val="51474332"/>
      </c:scatterChart>
      <c:valAx>
        <c:axId val="66535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44818"/>
        <c:crosses val="max"/>
        <c:crossBetween val="midCat"/>
        <c:dispUnits/>
      </c:valAx>
      <c:valAx>
        <c:axId val="619448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535081"/>
        <c:crosses val="max"/>
        <c:crossBetween val="midCat"/>
        <c:dispUnits/>
      </c:valAx>
      <c:valAx>
        <c:axId val="20632451"/>
        <c:scaling>
          <c:orientation val="minMax"/>
        </c:scaling>
        <c:axPos val="b"/>
        <c:delete val="1"/>
        <c:majorTickMark val="in"/>
        <c:minorTickMark val="none"/>
        <c:tickLblPos val="nextTo"/>
        <c:crossAx val="51474332"/>
        <c:crosses val="max"/>
        <c:crossBetween val="midCat"/>
        <c:dispUnits/>
      </c:valAx>
      <c:valAx>
        <c:axId val="514743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63245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85750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7</xdr:col>
      <xdr:colOff>66675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152400</xdr:rowOff>
    </xdr:from>
    <xdr:to>
      <xdr:col>6</xdr:col>
      <xdr:colOff>647700</xdr:colOff>
      <xdr:row>33</xdr:row>
      <xdr:rowOff>28575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81250"/>
          <a:ext cx="581977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553325"/>
    <xdr:graphicFrame>
      <xdr:nvGraphicFramePr>
        <xdr:cNvPr id="1" name="Shape 1025"/>
        <xdr:cNvGraphicFramePr/>
      </xdr:nvGraphicFramePr>
      <xdr:xfrm>
        <a:off x="0" y="0"/>
        <a:ext cx="120110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95250</xdr:rowOff>
    </xdr:from>
    <xdr:to>
      <xdr:col>13</xdr:col>
      <xdr:colOff>0</xdr:colOff>
      <xdr:row>32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42950"/>
          <a:ext cx="7924800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57150</xdr:rowOff>
    </xdr:from>
    <xdr:to>
      <xdr:col>7</xdr:col>
      <xdr:colOff>0</xdr:colOff>
      <xdr:row>32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38400"/>
          <a:ext cx="584835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9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51" customWidth="1"/>
    <col min="9" max="9" width="14.7109375" style="0" customWidth="1"/>
  </cols>
  <sheetData>
    <row r="1" spans="1:13" ht="13.5">
      <c r="A1" s="21" t="s">
        <v>1</v>
      </c>
      <c r="B1" s="13" t="s">
        <v>7</v>
      </c>
      <c r="C1" s="13" t="s">
        <v>8</v>
      </c>
      <c r="D1" s="13" t="s">
        <v>9</v>
      </c>
      <c r="E1" s="13" t="s">
        <v>45</v>
      </c>
      <c r="F1" s="13" t="s">
        <v>46</v>
      </c>
      <c r="G1" s="13" t="s">
        <v>47</v>
      </c>
      <c r="H1" s="13"/>
      <c r="L1" s="14"/>
      <c r="M1" s="14"/>
    </row>
    <row r="2" spans="1:7" ht="12.75">
      <c r="A2" t="s">
        <v>57</v>
      </c>
      <c r="B2" s="51">
        <v>72.98570391734413</v>
      </c>
      <c r="C2" s="51">
        <v>48.2896</v>
      </c>
      <c r="D2" s="51">
        <v>-30.231795786757907</v>
      </c>
      <c r="E2" s="51">
        <v>0.4496152</v>
      </c>
      <c r="F2" s="51">
        <v>0</v>
      </c>
      <c r="G2" s="51">
        <v>0.89322235</v>
      </c>
    </row>
    <row r="3" spans="1:7" ht="12.75">
      <c r="A3" t="s">
        <v>58</v>
      </c>
      <c r="B3" s="51">
        <v>71.4512804042142</v>
      </c>
      <c r="C3" s="51">
        <v>48.33109999999999</v>
      </c>
      <c r="D3" s="51">
        <v>-33.7</v>
      </c>
      <c r="E3" s="51">
        <v>0.45792008</v>
      </c>
      <c r="F3" s="51">
        <v>0</v>
      </c>
      <c r="G3" s="51">
        <v>0.88899337</v>
      </c>
    </row>
    <row r="4" spans="1:7" ht="12.75">
      <c r="A4" t="s">
        <v>59</v>
      </c>
      <c r="B4" s="51">
        <v>37.49765324414122</v>
      </c>
      <c r="C4" s="51">
        <v>54.0152</v>
      </c>
      <c r="D4" s="51">
        <v>-15.302838611744665</v>
      </c>
      <c r="E4" s="51">
        <v>0.91774562</v>
      </c>
      <c r="F4" s="51">
        <v>0</v>
      </c>
      <c r="G4" s="51">
        <v>0.39716871</v>
      </c>
    </row>
    <row r="5" spans="1:7" ht="12.75">
      <c r="A5" t="s">
        <v>60</v>
      </c>
      <c r="B5" s="51">
        <v>35.18300106902787</v>
      </c>
      <c r="C5" s="51">
        <v>54.07370000000001</v>
      </c>
      <c r="D5" s="51">
        <v>-14.358203551998084</v>
      </c>
      <c r="E5" s="51">
        <v>0.2620311</v>
      </c>
      <c r="F5" s="51">
        <v>0</v>
      </c>
      <c r="G5" s="51">
        <v>0.96505943</v>
      </c>
    </row>
    <row r="6" spans="1:7" ht="12.75">
      <c r="A6" t="s">
        <v>61</v>
      </c>
      <c r="B6" s="51">
        <v>35.1829939119019</v>
      </c>
      <c r="C6" s="51">
        <v>-54.03519999999999</v>
      </c>
      <c r="D6" s="51">
        <v>-14.358210761017343</v>
      </c>
      <c r="E6" s="51">
        <v>-0.47884092</v>
      </c>
      <c r="F6" s="51">
        <v>0</v>
      </c>
      <c r="G6" s="51">
        <v>-0.87790169</v>
      </c>
    </row>
    <row r="7" spans="1:7" ht="12.75">
      <c r="A7" t="s">
        <v>62</v>
      </c>
      <c r="B7" s="51">
        <v>37.497512222987865</v>
      </c>
      <c r="C7" s="51">
        <v>-54.0213</v>
      </c>
      <c r="D7" s="51">
        <v>-15.30278613419226</v>
      </c>
      <c r="E7" s="51">
        <v>-0.82607633</v>
      </c>
      <c r="F7" s="51">
        <v>0</v>
      </c>
      <c r="G7" s="51">
        <v>-0.56355825</v>
      </c>
    </row>
    <row r="8" spans="1:7" ht="12.75">
      <c r="A8" t="s">
        <v>63</v>
      </c>
      <c r="B8" s="51">
        <v>72.98582857515586</v>
      </c>
      <c r="C8" s="51">
        <v>-48.32300000000003</v>
      </c>
      <c r="D8" s="51">
        <v>-30.231652601314618</v>
      </c>
      <c r="E8" s="51">
        <v>0.7321836</v>
      </c>
      <c r="F8" s="51">
        <v>0</v>
      </c>
      <c r="G8" s="51">
        <v>0.68110731</v>
      </c>
    </row>
    <row r="9" spans="1:7" ht="12.75">
      <c r="A9" t="s">
        <v>64</v>
      </c>
      <c r="B9" s="51">
        <v>71.45127547588001</v>
      </c>
      <c r="C9" s="51">
        <v>-48.29620000000003</v>
      </c>
      <c r="D9" s="51">
        <v>-33.7</v>
      </c>
      <c r="E9" s="51">
        <v>0.3303299</v>
      </c>
      <c r="F9" s="51">
        <v>0</v>
      </c>
      <c r="G9" s="51">
        <v>0.94386554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9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51" customWidth="1"/>
    <col min="9" max="9" width="14.7109375" style="0" customWidth="1"/>
  </cols>
  <sheetData>
    <row r="1" spans="1:13" ht="13.5">
      <c r="A1" s="21" t="s">
        <v>1</v>
      </c>
      <c r="B1" s="13" t="s">
        <v>7</v>
      </c>
      <c r="C1" s="13" t="s">
        <v>8</v>
      </c>
      <c r="D1" s="13" t="s">
        <v>9</v>
      </c>
      <c r="E1" s="13" t="s">
        <v>43</v>
      </c>
      <c r="F1" s="13" t="s">
        <v>44</v>
      </c>
      <c r="G1" s="13" t="s">
        <v>10</v>
      </c>
      <c r="H1" s="13" t="s">
        <v>0</v>
      </c>
      <c r="L1" s="14"/>
      <c r="M1" s="14"/>
    </row>
    <row r="2" spans="1:8" ht="12.75">
      <c r="A2" t="s">
        <v>57</v>
      </c>
      <c r="B2" s="51">
        <v>73.0004</v>
      </c>
      <c r="C2" s="51">
        <v>48.2896</v>
      </c>
      <c r="D2" s="51">
        <v>-30.2026</v>
      </c>
      <c r="E2" s="51">
        <v>0.005</v>
      </c>
      <c r="F2" s="51">
        <v>-0.005</v>
      </c>
      <c r="G2" s="51">
        <v>0.0654</v>
      </c>
      <c r="H2" s="51">
        <v>0.0277</v>
      </c>
    </row>
    <row r="3" spans="1:8" ht="12.75">
      <c r="A3" t="s">
        <v>58</v>
      </c>
      <c r="B3" s="51">
        <v>71.4673</v>
      </c>
      <c r="C3" s="51">
        <v>48.33109999999999</v>
      </c>
      <c r="D3" s="51">
        <v>-33.66890000000008</v>
      </c>
      <c r="E3" s="51">
        <v>0.005</v>
      </c>
      <c r="F3" s="51">
        <v>-0.005</v>
      </c>
      <c r="G3" s="51">
        <v>0.07</v>
      </c>
      <c r="H3" s="51">
        <v>0.03</v>
      </c>
    </row>
    <row r="4" spans="1:8" ht="12.75">
      <c r="A4" t="s">
        <v>59</v>
      </c>
      <c r="B4" s="51">
        <v>37.51230000000001</v>
      </c>
      <c r="C4" s="51">
        <v>54.0152</v>
      </c>
      <c r="D4" s="51">
        <v>-15.296500000000002</v>
      </c>
      <c r="E4" s="51">
        <v>0.005</v>
      </c>
      <c r="F4" s="51">
        <v>-0.005</v>
      </c>
      <c r="G4" s="51">
        <v>0.032</v>
      </c>
      <c r="H4" s="51">
        <v>0.011</v>
      </c>
    </row>
    <row r="5" spans="1:8" ht="12.75">
      <c r="A5" t="s">
        <v>60</v>
      </c>
      <c r="B5" s="51">
        <v>35.1855</v>
      </c>
      <c r="C5" s="51">
        <v>54.07370000000001</v>
      </c>
      <c r="D5" s="51">
        <v>-14.348999999999997</v>
      </c>
      <c r="E5" s="51">
        <v>0.005</v>
      </c>
      <c r="F5" s="51">
        <v>-0.005</v>
      </c>
      <c r="G5" s="51">
        <v>0.019</v>
      </c>
      <c r="H5" s="51">
        <v>0.0045</v>
      </c>
    </row>
    <row r="6" spans="1:8" ht="12.75">
      <c r="A6" t="s">
        <v>61</v>
      </c>
      <c r="B6" s="51">
        <v>35.175799999999924</v>
      </c>
      <c r="C6" s="51">
        <v>-54.03519999999999</v>
      </c>
      <c r="D6" s="51">
        <v>-14.371400000000005</v>
      </c>
      <c r="E6" s="51">
        <v>0.005</v>
      </c>
      <c r="F6" s="51">
        <v>-0.005</v>
      </c>
      <c r="G6" s="51">
        <v>0.03</v>
      </c>
      <c r="H6" s="51">
        <v>0.01</v>
      </c>
    </row>
    <row r="7" spans="1:7" ht="12.75">
      <c r="A7" t="s">
        <v>62</v>
      </c>
      <c r="B7" s="51">
        <v>37.49499999999994</v>
      </c>
      <c r="C7" s="51">
        <v>-54.0213</v>
      </c>
      <c r="D7" s="51">
        <v>-15.304500000000004</v>
      </c>
      <c r="E7" s="51">
        <v>0.005</v>
      </c>
      <c r="F7" s="51">
        <v>-0.005</v>
      </c>
      <c r="G7" s="51">
        <v>0.006</v>
      </c>
    </row>
    <row r="8" spans="1:8" ht="12.75">
      <c r="A8" t="s">
        <v>63</v>
      </c>
      <c r="B8" s="51">
        <v>72.99899999999994</v>
      </c>
      <c r="C8" s="51">
        <v>-48.32300000000003</v>
      </c>
      <c r="D8" s="51">
        <v>-30.219400000000004</v>
      </c>
      <c r="E8" s="51">
        <v>0.005</v>
      </c>
      <c r="F8" s="51">
        <v>-0.005</v>
      </c>
      <c r="G8" s="51">
        <v>0.036</v>
      </c>
      <c r="H8" s="51">
        <v>0.012999999999999998</v>
      </c>
    </row>
    <row r="9" spans="1:8" ht="12.75">
      <c r="A9" t="s">
        <v>64</v>
      </c>
      <c r="B9" s="51">
        <v>71.45809999999994</v>
      </c>
      <c r="C9" s="51">
        <v>-48.29620000000003</v>
      </c>
      <c r="D9" s="51">
        <v>-33.68049999999995</v>
      </c>
      <c r="E9" s="51">
        <v>0.005</v>
      </c>
      <c r="F9" s="51">
        <v>-0.005</v>
      </c>
      <c r="G9" s="51">
        <v>0.0414</v>
      </c>
      <c r="H9" s="51">
        <v>0.0157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4"/>
  <sheetViews>
    <sheetView tabSelected="1" workbookViewId="0" topLeftCell="A1">
      <selection activeCell="J49" sqref="J49"/>
    </sheetView>
  </sheetViews>
  <sheetFormatPr defaultColWidth="9.140625" defaultRowHeight="12.75"/>
  <cols>
    <col min="1" max="1" width="1.1484375" style="1" customWidth="1"/>
    <col min="2" max="2" width="16.7109375" style="23" customWidth="1"/>
    <col min="3" max="5" width="14.7109375" style="20" customWidth="1"/>
    <col min="6" max="6" width="16.7109375" style="50" customWidth="1"/>
    <col min="7" max="7" width="11.7109375" style="5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47" t="s">
        <v>49</v>
      </c>
      <c r="C1" s="54" t="s">
        <v>53</v>
      </c>
      <c r="D1" s="54"/>
      <c r="E1" s="24"/>
      <c r="F1" s="17" t="s">
        <v>3</v>
      </c>
      <c r="G1" s="48">
        <v>39123.25310185185</v>
      </c>
      <c r="H1" s="12"/>
      <c r="M1" s="42"/>
      <c r="N1" s="4"/>
    </row>
    <row r="2" spans="2:15" ht="13.5">
      <c r="B2" s="47" t="s">
        <v>50</v>
      </c>
      <c r="C2" s="54" t="s">
        <v>54</v>
      </c>
      <c r="D2" s="54"/>
      <c r="E2" s="5"/>
      <c r="F2" s="28"/>
      <c r="G2" s="25"/>
      <c r="H2" s="11"/>
      <c r="J2" s="52" t="s">
        <v>42</v>
      </c>
      <c r="K2" s="52"/>
      <c r="L2" s="52"/>
      <c r="M2" s="52"/>
      <c r="N2" s="52"/>
      <c r="O2" s="52"/>
    </row>
    <row r="3" spans="2:15" ht="13.5">
      <c r="B3" s="47" t="s">
        <v>51</v>
      </c>
      <c r="C3" s="54" t="s">
        <v>55</v>
      </c>
      <c r="D3" s="54"/>
      <c r="E3" s="2"/>
      <c r="F3" s="17" t="s">
        <v>2</v>
      </c>
      <c r="G3" s="2"/>
      <c r="H3" s="2"/>
      <c r="J3" s="52"/>
      <c r="K3" s="52"/>
      <c r="L3" s="52"/>
      <c r="M3" s="52"/>
      <c r="N3" s="52"/>
      <c r="O3" s="52"/>
    </row>
    <row r="4" spans="2:15" ht="13.5">
      <c r="B4" s="47" t="s">
        <v>52</v>
      </c>
      <c r="C4" s="54" t="s">
        <v>56</v>
      </c>
      <c r="D4" s="54"/>
      <c r="E4" s="2"/>
      <c r="F4" s="28"/>
      <c r="G4" s="2"/>
      <c r="H4" s="2"/>
      <c r="J4" s="52"/>
      <c r="K4" s="52"/>
      <c r="L4" s="52"/>
      <c r="M4" s="52"/>
      <c r="N4" s="52"/>
      <c r="O4" s="52"/>
    </row>
    <row r="5" spans="2:15" ht="13.5">
      <c r="B5" s="9"/>
      <c r="E5" s="53" t="s">
        <v>30</v>
      </c>
      <c r="F5" s="53"/>
      <c r="G5" s="6">
        <v>8</v>
      </c>
      <c r="H5" s="2"/>
      <c r="J5" s="52"/>
      <c r="K5" s="52"/>
      <c r="L5" s="52"/>
      <c r="M5" s="52"/>
      <c r="N5" s="52"/>
      <c r="O5" s="52"/>
    </row>
    <row r="6" spans="2:15" ht="13.5">
      <c r="B6" s="47" t="s">
        <v>4</v>
      </c>
      <c r="C6" s="58">
        <v>1E-08</v>
      </c>
      <c r="D6" s="58"/>
      <c r="E6" s="53" t="s">
        <v>31</v>
      </c>
      <c r="F6" s="53"/>
      <c r="G6" s="37">
        <v>7</v>
      </c>
      <c r="H6" s="2"/>
      <c r="J6" s="52"/>
      <c r="K6" s="52"/>
      <c r="L6" s="52"/>
      <c r="M6" s="52"/>
      <c r="N6" s="52"/>
      <c r="O6" s="52"/>
    </row>
    <row r="7" spans="2:8" ht="13.5">
      <c r="B7" s="47" t="s">
        <v>32</v>
      </c>
      <c r="C7" s="58">
        <v>0.005</v>
      </c>
      <c r="D7" s="58"/>
      <c r="E7" s="57" t="s">
        <v>16</v>
      </c>
      <c r="F7" s="57"/>
      <c r="G7" s="27">
        <v>0.0187375</v>
      </c>
      <c r="H7" s="6"/>
    </row>
    <row r="8" spans="2:8" ht="13.5">
      <c r="B8" s="47" t="s">
        <v>33</v>
      </c>
      <c r="C8" s="58">
        <v>-0.005</v>
      </c>
      <c r="D8" s="58"/>
      <c r="E8" s="53" t="s">
        <v>11</v>
      </c>
      <c r="F8" s="53"/>
      <c r="G8" s="26">
        <v>0.035</v>
      </c>
      <c r="H8" s="5"/>
    </row>
    <row r="9" spans="5:8" ht="13.5">
      <c r="E9" s="53" t="s">
        <v>12</v>
      </c>
      <c r="F9" s="53"/>
      <c r="G9" s="26">
        <v>0.003</v>
      </c>
      <c r="H9" s="5"/>
    </row>
    <row r="10" spans="2:8" ht="13.5">
      <c r="B10" s="16" t="s">
        <v>5</v>
      </c>
      <c r="C10" s="36" t="s">
        <v>6</v>
      </c>
      <c r="E10" s="53" t="s">
        <v>13</v>
      </c>
      <c r="F10" s="53"/>
      <c r="G10" s="27">
        <v>0.032</v>
      </c>
      <c r="H10" s="5"/>
    </row>
    <row r="11" spans="2:15" ht="13.5">
      <c r="B11" s="8"/>
      <c r="C11" s="8"/>
      <c r="D11" s="2"/>
      <c r="E11" s="9"/>
      <c r="F11" s="28"/>
      <c r="G11" s="28"/>
      <c r="H11" s="5"/>
      <c r="J11" s="29"/>
      <c r="K11" s="30" t="s">
        <v>24</v>
      </c>
      <c r="L11" s="30" t="s">
        <v>25</v>
      </c>
      <c r="M11" s="30" t="s">
        <v>26</v>
      </c>
      <c r="N11" s="30" t="s">
        <v>27</v>
      </c>
      <c r="O11" s="30" t="s">
        <v>28</v>
      </c>
    </row>
    <row r="12" spans="2:15" ht="13.5">
      <c r="B12" s="55" t="s">
        <v>48</v>
      </c>
      <c r="C12" s="56"/>
      <c r="D12" s="56"/>
      <c r="E12" s="56"/>
      <c r="F12" s="56"/>
      <c r="G12" s="56"/>
      <c r="H12" s="1"/>
      <c r="J12" s="38" t="s">
        <v>34</v>
      </c>
      <c r="K12" s="33">
        <v>0</v>
      </c>
      <c r="L12" s="33">
        <v>0</v>
      </c>
      <c r="M12" s="33">
        <v>1</v>
      </c>
      <c r="N12" s="33">
        <v>1</v>
      </c>
      <c r="O12" s="34">
        <v>12.5</v>
      </c>
    </row>
    <row r="13" spans="2:15" ht="13.5">
      <c r="B13" s="7"/>
      <c r="C13" s="10"/>
      <c r="D13" s="10"/>
      <c r="E13" s="10"/>
      <c r="F13" s="10"/>
      <c r="G13" s="1"/>
      <c r="H13" s="1"/>
      <c r="J13" s="38" t="s">
        <v>35</v>
      </c>
      <c r="K13" s="33">
        <v>0</v>
      </c>
      <c r="L13" s="33"/>
      <c r="M13" s="33">
        <v>7</v>
      </c>
      <c r="N13" s="33">
        <v>7</v>
      </c>
      <c r="O13" s="34">
        <v>87.5</v>
      </c>
    </row>
    <row r="14" spans="2:15" ht="13.5">
      <c r="B14" s="1"/>
      <c r="C14" s="1"/>
      <c r="D14" s="7"/>
      <c r="E14" s="1"/>
      <c r="F14" s="1"/>
      <c r="G14" s="1"/>
      <c r="H14" s="1"/>
      <c r="J14" s="38" t="s">
        <v>29</v>
      </c>
      <c r="K14" s="33"/>
      <c r="L14" s="33"/>
      <c r="M14" s="33"/>
      <c r="N14" s="33"/>
      <c r="O14" s="33"/>
    </row>
    <row r="15" spans="2:15" ht="13.5">
      <c r="B15" s="7"/>
      <c r="C15" s="7"/>
      <c r="D15" s="7"/>
      <c r="E15" s="3"/>
      <c r="F15" s="3"/>
      <c r="G15" s="3"/>
      <c r="H15" s="3"/>
      <c r="J15" s="38" t="s">
        <v>30</v>
      </c>
      <c r="K15" s="33">
        <v>0</v>
      </c>
      <c r="L15" s="33">
        <v>0</v>
      </c>
      <c r="M15" s="33">
        <v>8</v>
      </c>
      <c r="N15" s="33">
        <v>8</v>
      </c>
      <c r="O15" s="3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39"/>
      <c r="K17" s="38" t="s">
        <v>18</v>
      </c>
      <c r="L17" s="38" t="s">
        <v>19</v>
      </c>
      <c r="M17" s="38" t="s">
        <v>20</v>
      </c>
      <c r="N17" s="38" t="s">
        <v>21</v>
      </c>
    </row>
    <row r="18" spans="2:14" ht="13.5">
      <c r="B18" s="7"/>
      <c r="C18" s="7"/>
      <c r="D18" s="7"/>
      <c r="E18" s="3"/>
      <c r="F18" s="3"/>
      <c r="G18" s="3"/>
      <c r="H18" s="3"/>
      <c r="J18" s="38" t="s">
        <v>11</v>
      </c>
      <c r="K18" s="31">
        <v>0.016019595785792262</v>
      </c>
      <c r="L18" s="31">
        <v>0</v>
      </c>
      <c r="M18" s="31">
        <v>0.031099999999923966</v>
      </c>
      <c r="N18" s="40">
        <v>0.035</v>
      </c>
    </row>
    <row r="19" spans="2:14" ht="13.5">
      <c r="B19" s="2"/>
      <c r="C19" s="2"/>
      <c r="D19" s="2"/>
      <c r="E19" s="3"/>
      <c r="F19" s="3"/>
      <c r="G19" s="3"/>
      <c r="H19" s="3"/>
      <c r="J19" s="38" t="s">
        <v>12</v>
      </c>
      <c r="K19" s="31">
        <v>-0.007193911901978822</v>
      </c>
      <c r="L19" s="31">
        <v>0</v>
      </c>
      <c r="M19" s="31">
        <v>-0.013189238982661777</v>
      </c>
      <c r="N19" s="40">
        <v>0.003</v>
      </c>
    </row>
    <row r="20" spans="2:14" ht="13.5">
      <c r="B20" s="8"/>
      <c r="C20" s="8"/>
      <c r="D20" s="5"/>
      <c r="E20" s="3"/>
      <c r="F20" s="3"/>
      <c r="G20" s="3"/>
      <c r="H20" s="3"/>
      <c r="J20" s="38" t="s">
        <v>13</v>
      </c>
      <c r="K20" s="31">
        <v>0.023213507687771084</v>
      </c>
      <c r="L20" s="31">
        <v>0</v>
      </c>
      <c r="M20" s="31">
        <v>0.044289238982585744</v>
      </c>
      <c r="N20" s="40">
        <v>0.032</v>
      </c>
    </row>
    <row r="21" spans="2:14" ht="13.5">
      <c r="B21" s="8"/>
      <c r="C21" s="8"/>
      <c r="D21" s="5"/>
      <c r="E21" s="3"/>
      <c r="F21" s="3"/>
      <c r="G21" s="3"/>
      <c r="H21" s="3"/>
      <c r="J21" s="39"/>
      <c r="K21" s="32"/>
      <c r="L21" s="32"/>
      <c r="M21" s="32"/>
      <c r="N21" s="32"/>
    </row>
    <row r="22" spans="2:14" ht="13.5">
      <c r="B22" s="3"/>
      <c r="C22" s="3"/>
      <c r="D22" s="3"/>
      <c r="E22" s="3"/>
      <c r="F22" s="3"/>
      <c r="G22" s="3"/>
      <c r="H22" s="3"/>
      <c r="J22" s="38" t="s">
        <v>16</v>
      </c>
      <c r="K22" s="31">
        <v>0.007268897418336806</v>
      </c>
      <c r="L22" s="31">
        <v>0</v>
      </c>
      <c r="M22" s="31">
        <v>0.011585930878105</v>
      </c>
      <c r="N22" s="40">
        <v>0.0187375</v>
      </c>
    </row>
    <row r="23" spans="2:14" ht="13.5">
      <c r="B23" s="2"/>
      <c r="C23" s="2"/>
      <c r="D23" s="2"/>
      <c r="E23" s="2"/>
      <c r="F23" s="2"/>
      <c r="G23" s="2"/>
      <c r="H23" s="2"/>
      <c r="J23" s="38" t="s">
        <v>22</v>
      </c>
      <c r="K23" s="31">
        <v>0.011019860493899936</v>
      </c>
      <c r="L23" s="31">
        <v>0</v>
      </c>
      <c r="M23" s="31">
        <v>0.018206307054716906</v>
      </c>
      <c r="N23" s="40">
        <v>0.021281610415465536</v>
      </c>
    </row>
    <row r="24" spans="2:14" ht="13.5">
      <c r="B24" s="2"/>
      <c r="C24" s="2"/>
      <c r="D24" s="2"/>
      <c r="E24" s="2"/>
      <c r="F24" s="2"/>
      <c r="G24" s="2"/>
      <c r="H24" s="2"/>
      <c r="J24" s="38" t="s">
        <v>23</v>
      </c>
      <c r="K24" s="31">
        <v>0.008854406852875212</v>
      </c>
      <c r="L24" s="31">
        <v>0</v>
      </c>
      <c r="M24" s="31">
        <v>0.01501373931754921</v>
      </c>
      <c r="N24" s="40">
        <v>0.010811889949759677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26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18"/>
      <c r="H44" s="3"/>
    </row>
    <row r="45" spans="2:8" ht="13.5">
      <c r="B45" s="21" t="s">
        <v>1</v>
      </c>
      <c r="C45" s="13" t="s">
        <v>7</v>
      </c>
      <c r="D45" s="13" t="s">
        <v>8</v>
      </c>
      <c r="E45" s="13" t="s">
        <v>9</v>
      </c>
      <c r="F45" s="13" t="s">
        <v>65</v>
      </c>
      <c r="G45" s="13" t="s">
        <v>0</v>
      </c>
      <c r="H45" s="14"/>
    </row>
    <row r="46" spans="2:8" ht="13.5" customHeight="1">
      <c r="B46" s="22"/>
      <c r="C46" s="19"/>
      <c r="D46" s="19"/>
      <c r="E46" s="19"/>
      <c r="F46" s="19"/>
      <c r="G46" s="19"/>
      <c r="H46" s="14"/>
    </row>
    <row r="47" spans="2:7" ht="13.5">
      <c r="B47" s="23" t="s">
        <v>57</v>
      </c>
      <c r="C47" s="20">
        <v>73.0004</v>
      </c>
      <c r="D47" s="20">
        <v>48.2896</v>
      </c>
      <c r="E47" s="20">
        <v>-30.2026</v>
      </c>
      <c r="F47" s="50">
        <v>0.0654</v>
      </c>
      <c r="G47" s="50">
        <v>0.0277</v>
      </c>
    </row>
    <row r="48" spans="2:7" ht="13.5">
      <c r="B48" s="23" t="s">
        <v>58</v>
      </c>
      <c r="C48" s="20">
        <v>71.4673</v>
      </c>
      <c r="D48" s="20">
        <v>48.33109999999999</v>
      </c>
      <c r="E48" s="20">
        <v>-33.66890000000008</v>
      </c>
      <c r="F48" s="50">
        <v>0.07</v>
      </c>
      <c r="G48" s="50">
        <v>0.03</v>
      </c>
    </row>
    <row r="49" spans="2:7" ht="13.5">
      <c r="B49" s="23" t="s">
        <v>59</v>
      </c>
      <c r="C49" s="20">
        <v>37.51230000000001</v>
      </c>
      <c r="D49" s="20">
        <v>54.0152</v>
      </c>
      <c r="E49" s="20">
        <v>-15.296500000000002</v>
      </c>
      <c r="F49" s="50">
        <v>0.032</v>
      </c>
      <c r="G49" s="50">
        <v>0.011</v>
      </c>
    </row>
    <row r="50" spans="2:7" ht="13.5">
      <c r="B50" s="23" t="s">
        <v>60</v>
      </c>
      <c r="C50" s="20">
        <v>35.1855</v>
      </c>
      <c r="D50" s="20">
        <v>54.07370000000001</v>
      </c>
      <c r="E50" s="20">
        <v>-14.348999999999997</v>
      </c>
      <c r="F50" s="50">
        <v>0.019</v>
      </c>
      <c r="G50" s="50">
        <v>0.0045</v>
      </c>
    </row>
    <row r="51" spans="2:7" ht="13.5">
      <c r="B51" s="23" t="s">
        <v>61</v>
      </c>
      <c r="C51" s="20">
        <v>35.175799999999924</v>
      </c>
      <c r="D51" s="20">
        <v>-54.03519999999999</v>
      </c>
      <c r="E51" s="20">
        <v>-14.371400000000005</v>
      </c>
      <c r="F51" s="50">
        <v>0.03</v>
      </c>
      <c r="G51" s="50">
        <v>0.01</v>
      </c>
    </row>
    <row r="52" spans="2:6" ht="13.5">
      <c r="B52" s="23" t="s">
        <v>62</v>
      </c>
      <c r="C52" s="20">
        <v>37.49499999999994</v>
      </c>
      <c r="D52" s="20">
        <v>-54.0213</v>
      </c>
      <c r="E52" s="20">
        <v>-15.304500000000004</v>
      </c>
      <c r="F52" s="50">
        <v>0.006</v>
      </c>
    </row>
    <row r="53" spans="2:7" ht="13.5">
      <c r="B53" s="23" t="s">
        <v>63</v>
      </c>
      <c r="C53" s="20">
        <v>72.99899999999994</v>
      </c>
      <c r="D53" s="20">
        <v>-48.32300000000003</v>
      </c>
      <c r="E53" s="20">
        <v>-30.219400000000004</v>
      </c>
      <c r="F53" s="50">
        <v>0.036</v>
      </c>
      <c r="G53" s="50">
        <v>0.012999999999999998</v>
      </c>
    </row>
    <row r="54" spans="2:7" ht="13.5">
      <c r="B54" s="23" t="s">
        <v>64</v>
      </c>
      <c r="C54" s="20">
        <v>71.45809999999994</v>
      </c>
      <c r="D54" s="20">
        <v>-48.29620000000003</v>
      </c>
      <c r="E54" s="20">
        <v>-33.68049999999995</v>
      </c>
      <c r="F54" s="50">
        <v>0.0414</v>
      </c>
      <c r="G54" s="50">
        <v>0.0157</v>
      </c>
    </row>
  </sheetData>
  <sheetProtection formatCells="0" formatColumns="0" formatRows="0"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4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 password="861B" sheet="1" objects="1" scenarios="1" formatCells="0" formatColumns="0" formatRows="0"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password="861B" sheet="1" objects="1" scenarios="1" formatCells="0" formatColumns="0" formatRows="0"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42" t="s">
        <v>36</v>
      </c>
      <c r="F1" s="4"/>
    </row>
    <row r="2" spans="5:6" ht="13.5">
      <c r="E2" s="4" t="s">
        <v>39</v>
      </c>
      <c r="F2" s="4"/>
    </row>
    <row r="3" spans="5:6" ht="13.5">
      <c r="E3" s="4" t="s">
        <v>37</v>
      </c>
      <c r="F3" s="4"/>
    </row>
    <row r="4" spans="5:6" ht="13.5">
      <c r="E4" s="4" t="s">
        <v>40</v>
      </c>
      <c r="F4" s="4"/>
    </row>
    <row r="5" spans="5:6" ht="13.5">
      <c r="E5" s="43" t="s">
        <v>38</v>
      </c>
      <c r="F5" s="4"/>
    </row>
    <row r="7" spans="3:5" ht="24">
      <c r="C7" s="62" t="s">
        <v>41</v>
      </c>
      <c r="D7" s="62"/>
      <c r="E7" s="62"/>
    </row>
    <row r="9" spans="2:6" ht="13.5">
      <c r="B9" s="4" t="s">
        <v>49</v>
      </c>
      <c r="C9" s="61" t="s">
        <v>53</v>
      </c>
      <c r="D9" s="61"/>
      <c r="E9" s="4" t="s">
        <v>3</v>
      </c>
      <c r="F9" s="35">
        <v>39123.25310185185</v>
      </c>
    </row>
    <row r="10" spans="2:4" ht="13.5">
      <c r="B10" s="4" t="s">
        <v>50</v>
      </c>
      <c r="C10" s="61" t="s">
        <v>54</v>
      </c>
      <c r="D10" s="61"/>
    </row>
    <row r="11" spans="2:4" ht="13.5">
      <c r="B11" s="4" t="s">
        <v>51</v>
      </c>
      <c r="C11" s="61" t="s">
        <v>55</v>
      </c>
      <c r="D11" s="61"/>
    </row>
    <row r="12" spans="2:4" ht="13.5">
      <c r="B12" s="4" t="s">
        <v>52</v>
      </c>
      <c r="C12" s="61" t="s">
        <v>56</v>
      </c>
      <c r="D12" s="61"/>
    </row>
    <row r="13" spans="2:8" ht="13.5">
      <c r="B13" s="59" t="s">
        <v>48</v>
      </c>
      <c r="C13" s="60"/>
      <c r="D13" s="60"/>
      <c r="E13" s="60"/>
      <c r="F13" s="60"/>
      <c r="G13" s="60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8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29"/>
      <c r="C35" s="30" t="s">
        <v>24</v>
      </c>
      <c r="D35" s="30" t="s">
        <v>25</v>
      </c>
      <c r="E35" s="30" t="s">
        <v>26</v>
      </c>
      <c r="F35" s="30" t="s">
        <v>27</v>
      </c>
      <c r="G35" s="30" t="s">
        <v>28</v>
      </c>
      <c r="H35" s="44"/>
    </row>
    <row r="36" spans="2:8" ht="13.5">
      <c r="B36" s="38" t="s">
        <v>34</v>
      </c>
      <c r="C36" s="33">
        <v>0</v>
      </c>
      <c r="D36" s="33">
        <v>0</v>
      </c>
      <c r="E36" s="33">
        <v>1</v>
      </c>
      <c r="F36" s="33">
        <v>1</v>
      </c>
      <c r="G36" s="34">
        <v>12.5</v>
      </c>
      <c r="H36" s="45"/>
    </row>
    <row r="37" spans="2:8" ht="13.5">
      <c r="B37" s="38" t="s">
        <v>35</v>
      </c>
      <c r="C37" s="33">
        <v>0</v>
      </c>
      <c r="D37" s="33"/>
      <c r="E37" s="33">
        <v>7</v>
      </c>
      <c r="F37" s="33">
        <v>7</v>
      </c>
      <c r="G37" s="34">
        <v>87.5</v>
      </c>
      <c r="H37" s="45"/>
    </row>
    <row r="38" spans="2:8" ht="13.5">
      <c r="B38" s="38" t="s">
        <v>29</v>
      </c>
      <c r="C38" s="33"/>
      <c r="D38" s="33"/>
      <c r="E38" s="33"/>
      <c r="F38" s="33"/>
      <c r="G38" s="33"/>
      <c r="H38" s="46"/>
    </row>
    <row r="39" spans="2:8" ht="13.5">
      <c r="B39" s="38" t="s">
        <v>30</v>
      </c>
      <c r="C39" s="33">
        <v>0</v>
      </c>
      <c r="D39" s="33">
        <v>0</v>
      </c>
      <c r="E39" s="33">
        <v>8</v>
      </c>
      <c r="F39" s="33">
        <v>8</v>
      </c>
      <c r="G39" s="34">
        <v>100</v>
      </c>
      <c r="H39" s="45"/>
    </row>
    <row r="41" spans="2:6" ht="13.5">
      <c r="B41" s="39"/>
      <c r="C41" s="38" t="s">
        <v>18</v>
      </c>
      <c r="D41" s="38" t="s">
        <v>19</v>
      </c>
      <c r="E41" s="38" t="s">
        <v>20</v>
      </c>
      <c r="F41" s="38" t="s">
        <v>21</v>
      </c>
    </row>
    <row r="42" spans="2:6" ht="13.5">
      <c r="B42" s="38" t="s">
        <v>11</v>
      </c>
      <c r="C42" s="31">
        <v>0.016019595785792262</v>
      </c>
      <c r="D42" s="31">
        <v>0</v>
      </c>
      <c r="E42" s="31">
        <v>0.031099999999923966</v>
      </c>
      <c r="F42" s="40">
        <v>0.035</v>
      </c>
    </row>
    <row r="43" spans="2:6" ht="13.5">
      <c r="B43" s="38" t="s">
        <v>12</v>
      </c>
      <c r="C43" s="31">
        <v>-0.007193911901978822</v>
      </c>
      <c r="D43" s="31">
        <v>0</v>
      </c>
      <c r="E43" s="31">
        <v>-0.013189238982661777</v>
      </c>
      <c r="F43" s="40">
        <v>0.003</v>
      </c>
    </row>
    <row r="44" spans="2:6" ht="13.5">
      <c r="B44" s="38" t="s">
        <v>13</v>
      </c>
      <c r="C44" s="31">
        <v>0.023213507687771084</v>
      </c>
      <c r="D44" s="31">
        <v>0</v>
      </c>
      <c r="E44" s="31">
        <v>0.044289238982585744</v>
      </c>
      <c r="F44" s="40">
        <v>0.032</v>
      </c>
    </row>
    <row r="45" spans="2:6" ht="13.5">
      <c r="B45" s="39"/>
      <c r="C45" s="32"/>
      <c r="D45" s="32"/>
      <c r="E45" s="32"/>
      <c r="F45" s="41"/>
    </row>
    <row r="46" spans="2:6" ht="13.5">
      <c r="B46" s="38" t="s">
        <v>16</v>
      </c>
      <c r="C46" s="31">
        <v>0.007268897418336806</v>
      </c>
      <c r="D46" s="31">
        <v>0</v>
      </c>
      <c r="E46" s="31">
        <v>0.011585930878105</v>
      </c>
      <c r="F46" s="40">
        <v>0.0187375</v>
      </c>
    </row>
    <row r="47" spans="2:6" ht="13.5">
      <c r="B47" s="38" t="s">
        <v>22</v>
      </c>
      <c r="C47" s="31">
        <v>0.011019860493899936</v>
      </c>
      <c r="D47" s="31">
        <v>0</v>
      </c>
      <c r="E47" s="31">
        <v>0.018206307054716906</v>
      </c>
      <c r="F47" s="40">
        <v>0.021281610415465536</v>
      </c>
    </row>
    <row r="48" spans="2:6" ht="13.5">
      <c r="B48" s="38" t="s">
        <v>23</v>
      </c>
      <c r="C48" s="31">
        <v>0.008854406852875212</v>
      </c>
      <c r="D48" s="31">
        <v>0</v>
      </c>
      <c r="E48" s="31">
        <v>0.01501373931754921</v>
      </c>
      <c r="F48" s="40">
        <v>0.010811889949759677</v>
      </c>
    </row>
  </sheetData>
  <sheetProtection password="861B" sheet="1" objects="1" scenarios="1" formatCells="0" formatColumns="0" formatRows="0"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0.005</v>
      </c>
      <c r="C1">
        <f>MAX(GaussDistr_1)-1</f>
        <v>1</v>
      </c>
      <c r="F1" t="s">
        <v>17</v>
      </c>
      <c r="G1">
        <v>8</v>
      </c>
    </row>
    <row r="2" spans="2:3" ht="12.75">
      <c r="B2">
        <v>-0.005</v>
      </c>
      <c r="C2">
        <f>MAX(GaussDistr_1)-1</f>
        <v>1</v>
      </c>
    </row>
    <row r="3" spans="1:16" ht="12.75">
      <c r="A3" t="str">
        <f>"-3s"</f>
        <v>-3s</v>
      </c>
      <c r="B3">
        <v>-0.013698169849279029</v>
      </c>
      <c r="C3">
        <f aca="true" t="shared" si="0" ref="C3:C33">NORMDIST(B3,AveDev3D_0,StandardDev3D_0,FALSE)*NumPoints_7*I3</f>
        <v>0.007090957459100814</v>
      </c>
      <c r="D3">
        <v>0</v>
      </c>
      <c r="F3" t="s">
        <v>14</v>
      </c>
      <c r="G3">
        <v>15</v>
      </c>
      <c r="I3">
        <f>B5-B4</f>
        <v>0.0021623779899519364</v>
      </c>
      <c r="N3">
        <v>0.005</v>
      </c>
      <c r="O3">
        <v>-0.005</v>
      </c>
      <c r="P3">
        <v>0.0187375</v>
      </c>
    </row>
    <row r="4" spans="1:16" ht="12.75">
      <c r="B4">
        <v>-0.011535791859327096</v>
      </c>
      <c r="C4">
        <f t="shared" si="0"/>
        <v>0.012664722532767942</v>
      </c>
      <c r="D4">
        <v>0</v>
      </c>
      <c r="F4" t="s">
        <v>15</v>
      </c>
      <c r="G4">
        <v>5</v>
      </c>
      <c r="I4">
        <f>I3</f>
        <v>0.0021623779899519364</v>
      </c>
      <c r="N4">
        <v>0.005</v>
      </c>
      <c r="O4">
        <v>-0.005</v>
      </c>
      <c r="P4">
        <v>0.0187375</v>
      </c>
    </row>
    <row r="5" spans="1:16" ht="12.75">
      <c r="B5">
        <v>-0.00937341386937516</v>
      </c>
      <c r="C5">
        <f t="shared" si="0"/>
        <v>0.021732750773896987</v>
      </c>
      <c r="D5">
        <v>0</v>
      </c>
      <c r="I5">
        <f>I4</f>
        <v>0.0021623779899519364</v>
      </c>
      <c r="N5">
        <v>0.005</v>
      </c>
      <c r="O5">
        <v>-0.005</v>
      </c>
      <c r="P5">
        <v>0.0187375</v>
      </c>
    </row>
    <row r="6" spans="1:16" ht="12.75">
      <c r="B6">
        <v>-0.007211035879423223</v>
      </c>
      <c r="C6">
        <f t="shared" si="0"/>
        <v>0.03583124847174865</v>
      </c>
      <c r="D6">
        <v>0</v>
      </c>
      <c r="I6">
        <f aca="true" t="shared" si="1" ref="I6:I33">I5</f>
        <v>0.0021623779899519364</v>
      </c>
      <c r="N6">
        <v>0.005</v>
      </c>
      <c r="O6">
        <v>-0.005</v>
      </c>
      <c r="P6">
        <v>0.0187375</v>
      </c>
    </row>
    <row r="7" spans="1:16" ht="12.75">
      <c r="B7">
        <v>-0.00504865788947129</v>
      </c>
      <c r="C7">
        <f t="shared" si="0"/>
        <v>0.056759348553970315</v>
      </c>
      <c r="D7">
        <v>0</v>
      </c>
      <c r="I7">
        <f t="shared" si="1"/>
        <v>0.0021623779899519364</v>
      </c>
      <c r="N7">
        <v>0.005</v>
      </c>
      <c r="O7">
        <v>-0.005</v>
      </c>
      <c r="P7">
        <v>0.0187375</v>
      </c>
    </row>
    <row r="8" spans="1:16" ht="12.75">
      <c r="A8" t="str">
        <f>"-2s"</f>
        <v>-2s</v>
      </c>
      <c r="B8">
        <v>-0.0028862798995193534</v>
      </c>
      <c r="C8">
        <f t="shared" si="0"/>
        <v>0.08638554642110093</v>
      </c>
      <c r="D8">
        <v>0</v>
      </c>
      <c r="I8">
        <f t="shared" si="1"/>
        <v>0.0021623779899519364</v>
      </c>
      <c r="N8">
        <v>0.005</v>
      </c>
      <c r="O8">
        <v>-0.005</v>
      </c>
      <c r="P8">
        <v>0.0187375</v>
      </c>
    </row>
    <row r="9" spans="1:16" ht="12.75">
      <c r="B9">
        <v>-0.0007239019095674169</v>
      </c>
      <c r="C9">
        <f t="shared" si="0"/>
        <v>0.12632025328143073</v>
      </c>
      <c r="D9">
        <v>0</v>
      </c>
      <c r="I9">
        <f t="shared" si="1"/>
        <v>0.0021623779899519364</v>
      </c>
      <c r="N9">
        <v>0.005</v>
      </c>
      <c r="O9">
        <v>-0.005</v>
      </c>
      <c r="P9">
        <v>0.0187375</v>
      </c>
    </row>
    <row r="10" spans="1:16" ht="12.75">
      <c r="B10">
        <v>0.001438476080384516</v>
      </c>
      <c r="C10">
        <f t="shared" si="0"/>
        <v>0.17747333548712896</v>
      </c>
      <c r="D10">
        <v>0</v>
      </c>
      <c r="I10">
        <f t="shared" si="1"/>
        <v>0.0021623779899519364</v>
      </c>
      <c r="N10">
        <v>0.005</v>
      </c>
      <c r="O10">
        <v>-0.005</v>
      </c>
      <c r="P10">
        <v>0.0187375</v>
      </c>
    </row>
    <row r="11" spans="1:9" ht="12.75">
      <c r="B11">
        <v>0.0036008540703364525</v>
      </c>
      <c r="C11">
        <f t="shared" si="0"/>
        <v>0.23956394501719186</v>
      </c>
      <c r="D11">
        <v>0</v>
      </c>
      <c r="I11">
        <f t="shared" si="1"/>
        <v>0.0021623779899519364</v>
      </c>
    </row>
    <row r="12" spans="1:9" ht="12.75">
      <c r="B12">
        <v>0.005763232060288389</v>
      </c>
      <c r="C12">
        <f t="shared" si="0"/>
        <v>0.3106976879731409</v>
      </c>
      <c r="D12">
        <v>1</v>
      </c>
      <c r="I12">
        <f t="shared" si="1"/>
        <v>0.0021623779899519364</v>
      </c>
    </row>
    <row r="13" spans="1:9" ht="12.75">
      <c r="B13">
        <v>0.007925610050240324</v>
      </c>
      <c r="C13">
        <f t="shared" si="0"/>
        <v>0.38715315923062954</v>
      </c>
      <c r="D13">
        <v>0</v>
      </c>
      <c r="I13">
        <f t="shared" si="1"/>
        <v>0.0021623779899519364</v>
      </c>
    </row>
    <row r="14" spans="1:9" ht="12.75">
      <c r="B14">
        <v>0.010087988040192258</v>
      </c>
      <c r="C14">
        <f t="shared" si="0"/>
        <v>0.4635064844183725</v>
      </c>
      <c r="D14">
        <v>0</v>
      </c>
      <c r="I14">
        <f t="shared" si="1"/>
        <v>0.0021623779899519364</v>
      </c>
    </row>
    <row r="15" spans="1:9" ht="12.75">
      <c r="B15">
        <v>0.012250366030144195</v>
      </c>
      <c r="C15">
        <f t="shared" si="0"/>
        <v>0.5331593646268795</v>
      </c>
      <c r="D15">
        <v>0</v>
      </c>
      <c r="I15">
        <f t="shared" si="1"/>
        <v>0.0021623779899519364</v>
      </c>
    </row>
    <row r="16" spans="1:9" ht="12.75">
      <c r="B16">
        <v>0.01441274402009613</v>
      </c>
      <c r="C16">
        <f t="shared" si="0"/>
        <v>0.5892322244853174</v>
      </c>
      <c r="D16">
        <v>0</v>
      </c>
      <c r="I16">
        <f t="shared" si="1"/>
        <v>0.0021623779899519364</v>
      </c>
    </row>
    <row r="17" spans="1:9" ht="12.75">
      <c r="B17">
        <v>0.016575122010048064</v>
      </c>
      <c r="C17">
        <f t="shared" si="0"/>
        <v>0.6256683103607296</v>
      </c>
      <c r="D17">
        <v>0</v>
      </c>
      <c r="I17">
        <f t="shared" si="1"/>
        <v>0.0021623779899519364</v>
      </c>
    </row>
    <row r="18" spans="1:9" ht="12.75">
      <c r="A18" t="str">
        <f>"0"</f>
        <v>0</v>
      </c>
      <c r="B18">
        <v>0.0187375</v>
      </c>
      <c r="C18">
        <f t="shared" si="0"/>
        <v>0.6383076486422925</v>
      </c>
      <c r="D18">
        <v>1</v>
      </c>
      <c r="I18">
        <f t="shared" si="1"/>
        <v>0.0021623779899519364</v>
      </c>
    </row>
    <row r="19" spans="1:9" ht="12.75">
      <c r="B19">
        <v>0.020899877989951937</v>
      </c>
      <c r="C19">
        <f t="shared" si="0"/>
        <v>0.6256683103607296</v>
      </c>
      <c r="D19">
        <v>0</v>
      </c>
      <c r="I19">
        <f t="shared" si="1"/>
        <v>0.0021623779899519364</v>
      </c>
    </row>
    <row r="20" spans="1:9" ht="12.75">
      <c r="B20">
        <v>0.02306225597990387</v>
      </c>
      <c r="C20">
        <f t="shared" si="0"/>
        <v>0.5892322244853175</v>
      </c>
      <c r="D20">
        <v>0</v>
      </c>
      <c r="I20">
        <f t="shared" si="1"/>
        <v>0.0021623779899519364</v>
      </c>
    </row>
    <row r="21" spans="1:9" ht="12.75">
      <c r="B21">
        <v>0.025224633969855807</v>
      </c>
      <c r="C21">
        <f t="shared" si="0"/>
        <v>0.5331593646268795</v>
      </c>
      <c r="D21">
        <v>0</v>
      </c>
      <c r="I21">
        <f t="shared" si="1"/>
        <v>0.0021623779899519364</v>
      </c>
    </row>
    <row r="22" spans="1:9" ht="12.75">
      <c r="B22">
        <v>0.027387011959807743</v>
      </c>
      <c r="C22">
        <f t="shared" si="0"/>
        <v>0.4635064844183725</v>
      </c>
      <c r="D22">
        <v>0</v>
      </c>
      <c r="I22">
        <f t="shared" si="1"/>
        <v>0.0021623779899519364</v>
      </c>
    </row>
    <row r="23" spans="1:9" ht="12.75">
      <c r="B23">
        <v>0.029549389949759676</v>
      </c>
      <c r="C23">
        <f t="shared" si="0"/>
        <v>0.3871531592306296</v>
      </c>
      <c r="D23">
        <v>1</v>
      </c>
      <c r="I23">
        <f t="shared" si="1"/>
        <v>0.0021623779899519364</v>
      </c>
    </row>
    <row r="24" spans="1:9" ht="12.75">
      <c r="B24">
        <v>0.031711767939711616</v>
      </c>
      <c r="C24">
        <f t="shared" si="0"/>
        <v>0.31069768797314073</v>
      </c>
      <c r="D24">
        <v>1</v>
      </c>
      <c r="I24">
        <f t="shared" si="1"/>
        <v>0.0021623779899519364</v>
      </c>
    </row>
    <row r="25" spans="1:9" ht="12.75">
      <c r="B25">
        <v>0.03387414592966355</v>
      </c>
      <c r="C25">
        <f t="shared" si="0"/>
        <v>0.23956394501719186</v>
      </c>
      <c r="D25">
        <v>1</v>
      </c>
      <c r="I25">
        <f t="shared" si="1"/>
        <v>0.0021623779899519364</v>
      </c>
    </row>
    <row r="26" spans="1:9" ht="12.75">
      <c r="B26">
        <v>0.03603652391961548</v>
      </c>
      <c r="C26">
        <f t="shared" si="0"/>
        <v>0.17747333548712899</v>
      </c>
      <c r="D26">
        <v>0</v>
      </c>
      <c r="I26">
        <f t="shared" si="1"/>
        <v>0.0021623779899519364</v>
      </c>
    </row>
    <row r="27" spans="1:9" ht="12.75">
      <c r="B27">
        <v>0.038198901909567415</v>
      </c>
      <c r="C27">
        <f t="shared" si="0"/>
        <v>0.12632025328143076</v>
      </c>
      <c r="D27">
        <v>0</v>
      </c>
      <c r="I27">
        <f t="shared" si="1"/>
        <v>0.0021623779899519364</v>
      </c>
    </row>
    <row r="28" spans="1:9" ht="12.75">
      <c r="A28" t="str">
        <f>"2s"</f>
        <v>2s</v>
      </c>
      <c r="B28">
        <v>0.040361279899519355</v>
      </c>
      <c r="C28">
        <f t="shared" si="0"/>
        <v>0.08638554642110093</v>
      </c>
      <c r="D28">
        <v>1</v>
      </c>
      <c r="I28">
        <f t="shared" si="1"/>
        <v>0.0021623779899519364</v>
      </c>
    </row>
    <row r="29" spans="1:9" ht="12.75">
      <c r="B29">
        <v>0.042523657889471295</v>
      </c>
      <c r="C29">
        <f t="shared" si="0"/>
        <v>0.056759348553970246</v>
      </c>
      <c r="D29">
        <v>0</v>
      </c>
      <c r="I29">
        <f t="shared" si="1"/>
        <v>0.0021623779899519364</v>
      </c>
    </row>
    <row r="30" spans="1:9" ht="12.75">
      <c r="B30">
        <v>0.04468603587942323</v>
      </c>
      <c r="C30">
        <f t="shared" si="0"/>
        <v>0.035831248471748636</v>
      </c>
      <c r="D30">
        <v>0</v>
      </c>
      <c r="I30">
        <f t="shared" si="1"/>
        <v>0.0021623779899519364</v>
      </c>
    </row>
    <row r="31" spans="1:9" ht="12.75">
      <c r="B31">
        <v>0.04684841386937516</v>
      </c>
      <c r="C31">
        <f t="shared" si="0"/>
        <v>0.021732750773896987</v>
      </c>
      <c r="D31">
        <v>0</v>
      </c>
      <c r="I31">
        <f t="shared" si="1"/>
        <v>0.0021623779899519364</v>
      </c>
    </row>
    <row r="32" spans="1:9" ht="12.75">
      <c r="B32">
        <v>0.049010791859327094</v>
      </c>
      <c r="C32">
        <f t="shared" si="0"/>
        <v>0.012664722532767953</v>
      </c>
      <c r="D32">
        <v>0</v>
      </c>
      <c r="I32">
        <f t="shared" si="1"/>
        <v>0.0021623779899519364</v>
      </c>
    </row>
    <row r="33" spans="1:9" ht="12.75">
      <c r="A33" t="str">
        <f>"3s"</f>
        <v>3s</v>
      </c>
      <c r="B33">
        <v>0.05117316984927903</v>
      </c>
      <c r="C33">
        <f t="shared" si="0"/>
        <v>0.007090957459100828</v>
      </c>
      <c r="D33">
        <v>2</v>
      </c>
      <c r="I33">
        <f t="shared" si="1"/>
        <v>0.0021623779899519364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Mike Griffith</cp:lastModifiedBy>
  <cp:lastPrinted>2006-12-15T14:38:26Z</cp:lastPrinted>
  <dcterms:created xsi:type="dcterms:W3CDTF">2004-07-06T03:38:11Z</dcterms:created>
  <dcterms:modified xsi:type="dcterms:W3CDTF">2007-02-10T17:45:48Z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