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<sst xmlns="http://schemas.openxmlformats.org/spreadsheetml/2006/main" count="176" uniqueCount="67">
  <si>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</si>
  <si>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</si>
  <si>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</si>
  <si>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</si>
  <si>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</si>
  <si>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</si>
  <si>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</si>
  <si>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</si>
  <si>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</si>
  <si>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</si>
  <si>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</si>
  <si>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</si>
  <si>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</si>
  <si>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</si>
  <si>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</si>
  <si>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</si>
  <si>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</si>
  <si>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</si>
  <si>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</si>
  <si>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</si>
  <si>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</si>
  <si>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</si>
  <si>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</si>
  <si>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</si>
  <si>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</si>
  <si>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</si>
  <si>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</si>
  <si>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</si>
  <si>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</si>
  <si>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</si>
  <si>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</si>
  <si>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</si>
  <si>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</si>
  <si>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</si>
  <si>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</si>
  <si>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</si>
  <si>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</si>
  <si>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</si>
  <si>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</si>
  <si>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</si>
  <si>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</si>
  <si>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</si>
  <si>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</si>
  <si>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</si>
  <si>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</si>
  <si>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</si>
  <si>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</si>
  <si>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DRILL POINTS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</si>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</sst>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Nominal!$F$47:$F$57</c:f>
              <c:numCache>
                <c:ptCount val="11"/>
                <c:pt idx="0">
                  <c:v>0.0944</c:v>
                </c:pt>
                <c:pt idx="1">
                  <c:v>0.097</c:v>
                </c:pt>
                <c:pt idx="2">
                  <c:v>0.099</c:v>
                </c:pt>
                <c:pt idx="3">
                  <c:v>0.1166</c:v>
                </c:pt>
                <c:pt idx="4">
                  <c:v>0.1266</c:v>
                </c:pt>
                <c:pt idx="5">
                  <c:v>0.14</c:v>
                </c:pt>
                <c:pt idx="6">
                  <c:v>0.165</c:v>
                </c:pt>
                <c:pt idx="7">
                  <c:v>0.1784</c:v>
                </c:pt>
                <c:pt idx="8">
                  <c:v>0.1702</c:v>
                </c:pt>
                <c:pt idx="9">
                  <c:v>0.1352</c:v>
                </c:pt>
                <c:pt idx="10">
                  <c:v>0.0762</c:v>
                </c:pt>
              </c:numCache>
            </c:numRef>
          </c:val>
          <c:smooth val="0"/>
        </c:ser>
        <c:marker val="1"/>
        <c:axId val="22031554"/>
        <c:axId val="64066259"/>
      </c:lineChart>
      <c:catAx>
        <c:axId val="22031554"/>
        <c:scaling>
          <c:orientation val="minMax"/>
        </c:scaling>
        <c:axPos val="b"/>
        <c:delete val="1"/>
        <c:majorTickMark val="out"/>
        <c:minorTickMark val="none"/>
        <c:tickLblPos val="nextTo"/>
        <c:crossAx val="64066259"/>
        <c:crosses val="autoZero"/>
        <c:auto val="1"/>
        <c:lblOffset val="100"/>
        <c:noMultiLvlLbl val="0"/>
      </c:catAx>
      <c:valAx>
        <c:axId val="64066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3155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7231908"/>
        <c:axId val="6665171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0.245857218865025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2994542"/>
        <c:axId val="30079967"/>
      </c:scatterChart>
      <c:valAx>
        <c:axId val="3723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51717"/>
        <c:crosses val="max"/>
        <c:crossBetween val="midCat"/>
        <c:dispUnits/>
      </c:valAx>
      <c:valAx>
        <c:axId val="66651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31908"/>
        <c:crosses val="max"/>
        <c:crossBetween val="midCat"/>
        <c:dispUnits/>
      </c:valAx>
      <c:valAx>
        <c:axId val="62994542"/>
        <c:scaling>
          <c:orientation val="minMax"/>
        </c:scaling>
        <c:axPos val="b"/>
        <c:delete val="1"/>
        <c:majorTickMark val="in"/>
        <c:minorTickMark val="none"/>
        <c:tickLblPos val="nextTo"/>
        <c:crossAx val="30079967"/>
        <c:crosses val="max"/>
        <c:crossBetween val="midCat"/>
        <c:dispUnits/>
      </c:valAx>
      <c:valAx>
        <c:axId val="300799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99454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</c:numCache>
            </c:numRef>
          </c:val>
        </c:ser>
        <c:gapWidth val="0"/>
        <c:axId val="39725420"/>
        <c:axId val="2198446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0.009750066506263628</c:v>
                </c:pt>
                <c:pt idx="1">
                  <c:v>0.017413993482555925</c:v>
                </c:pt>
                <c:pt idx="2">
                  <c:v>0.029882532314108402</c:v>
                </c:pt>
                <c:pt idx="3">
                  <c:v>0.04926796664865439</c:v>
                </c:pt>
                <c:pt idx="4">
                  <c:v>0.07804410426170919</c:v>
                </c:pt>
                <c:pt idx="5">
                  <c:v>0.11878012632901375</c:v>
                </c:pt>
                <c:pt idx="6">
                  <c:v>0.17369034826196725</c:v>
                </c:pt>
                <c:pt idx="7">
                  <c:v>0.24402583629480235</c:v>
                </c:pt>
                <c:pt idx="8">
                  <c:v>0.32940042439863876</c:v>
                </c:pt>
                <c:pt idx="9">
                  <c:v>0.42720932096306863</c:v>
                </c:pt>
                <c:pt idx="10">
                  <c:v>0.5323355939421156</c:v>
                </c:pt>
                <c:pt idx="11">
                  <c:v>0.6373214160752622</c:v>
                </c:pt>
                <c:pt idx="12">
                  <c:v>0.7330941263619595</c:v>
                </c:pt>
                <c:pt idx="13">
                  <c:v>0.8101943086673116</c:v>
                </c:pt>
                <c:pt idx="14">
                  <c:v>0.8602939267460032</c:v>
                </c:pt>
                <c:pt idx="15">
                  <c:v>0.8776730168831521</c:v>
                </c:pt>
                <c:pt idx="16">
                  <c:v>0.8602939267460032</c:v>
                </c:pt>
                <c:pt idx="17">
                  <c:v>0.8101943086673116</c:v>
                </c:pt>
                <c:pt idx="18">
                  <c:v>0.7330941263619595</c:v>
                </c:pt>
                <c:pt idx="19">
                  <c:v>0.637321416075262</c:v>
                </c:pt>
                <c:pt idx="20">
                  <c:v>0.5323355939421156</c:v>
                </c:pt>
                <c:pt idx="21">
                  <c:v>0.42720932096306835</c:v>
                </c:pt>
                <c:pt idx="22">
                  <c:v>0.32940042439863876</c:v>
                </c:pt>
                <c:pt idx="23">
                  <c:v>0.24402583629480235</c:v>
                </c:pt>
                <c:pt idx="24">
                  <c:v>0.17369034826196736</c:v>
                </c:pt>
                <c:pt idx="25">
                  <c:v>0.11878012632901375</c:v>
                </c:pt>
                <c:pt idx="26">
                  <c:v>0.07804410426170906</c:v>
                </c:pt>
                <c:pt idx="27">
                  <c:v>0.04926796664865439</c:v>
                </c:pt>
                <c:pt idx="28">
                  <c:v>0.029882532314108402</c:v>
                </c:pt>
                <c:pt idx="29">
                  <c:v>0.01741399348255596</c:v>
                </c:pt>
                <c:pt idx="30">
                  <c:v>0.009750066506263628</c:v>
                </c:pt>
              </c:numCache>
            </c:numRef>
          </c:val>
          <c:smooth val="0"/>
        </c:ser>
        <c:axId val="63642422"/>
        <c:axId val="35910887"/>
      </c:lineChart>
      <c:catAx>
        <c:axId val="397254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984461"/>
        <c:crosses val="autoZero"/>
        <c:auto val="0"/>
        <c:lblOffset val="100"/>
        <c:tickLblSkip val="1"/>
        <c:noMultiLvlLbl val="0"/>
      </c:catAx>
      <c:valAx>
        <c:axId val="219844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725420"/>
        <c:crossesAt val="1"/>
        <c:crossBetween val="between"/>
        <c:dispUnits/>
      </c:valAx>
      <c:catAx>
        <c:axId val="63642422"/>
        <c:scaling>
          <c:orientation val="minMax"/>
        </c:scaling>
        <c:axPos val="b"/>
        <c:delete val="1"/>
        <c:majorTickMark val="in"/>
        <c:minorTickMark val="none"/>
        <c:tickLblPos val="nextTo"/>
        <c:crossAx val="35910887"/>
        <c:crosses val="autoZero"/>
        <c:auto val="0"/>
        <c:lblOffset val="100"/>
        <c:tickLblSkip val="1"/>
        <c:noMultiLvlLbl val="0"/>
      </c:catAx>
      <c:valAx>
        <c:axId val="3591088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6424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Nominal!$F$47:$F$57</c:f>
              <c:numCache>
                <c:ptCount val="11"/>
                <c:pt idx="0">
                  <c:v>0.0944</c:v>
                </c:pt>
                <c:pt idx="1">
                  <c:v>0.097</c:v>
                </c:pt>
                <c:pt idx="2">
                  <c:v>0.099</c:v>
                </c:pt>
                <c:pt idx="3">
                  <c:v>0.1166</c:v>
                </c:pt>
                <c:pt idx="4">
                  <c:v>0.1266</c:v>
                </c:pt>
                <c:pt idx="5">
                  <c:v>0.14</c:v>
                </c:pt>
                <c:pt idx="6">
                  <c:v>0.165</c:v>
                </c:pt>
                <c:pt idx="7">
                  <c:v>0.1784</c:v>
                </c:pt>
                <c:pt idx="8">
                  <c:v>0.1702</c:v>
                </c:pt>
                <c:pt idx="9">
                  <c:v>0.1352</c:v>
                </c:pt>
                <c:pt idx="10">
                  <c:v>0.0762</c:v>
                </c:pt>
              </c:numCache>
            </c:numRef>
          </c:val>
        </c:ser>
        <c:axId val="54762528"/>
        <c:axId val="23100705"/>
      </c:areaChart>
      <c:catAx>
        <c:axId val="54762528"/>
        <c:scaling>
          <c:orientation val="minMax"/>
        </c:scaling>
        <c:axPos val="b"/>
        <c:delete val="1"/>
        <c:majorTickMark val="out"/>
        <c:minorTickMark val="none"/>
        <c:tickLblPos val="nextTo"/>
        <c:crossAx val="23100705"/>
        <c:crosses val="autoZero"/>
        <c:auto val="1"/>
        <c:lblOffset val="100"/>
        <c:noMultiLvlLbl val="0"/>
      </c:catAx>
      <c:valAx>
        <c:axId val="23100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6252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79754"/>
        <c:axId val="5921778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0.245857218865025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3198036"/>
        <c:axId val="31911413"/>
      </c:lineChart>
      <c:catAx>
        <c:axId val="65797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217787"/>
        <c:crosses val="autoZero"/>
        <c:auto val="0"/>
        <c:lblOffset val="100"/>
        <c:tickLblSkip val="1"/>
        <c:noMultiLvlLbl val="0"/>
      </c:catAx>
      <c:valAx>
        <c:axId val="592177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79754"/>
        <c:crossesAt val="1"/>
        <c:crossBetween val="between"/>
        <c:dispUnits/>
      </c:valAx>
      <c:catAx>
        <c:axId val="63198036"/>
        <c:scaling>
          <c:orientation val="minMax"/>
        </c:scaling>
        <c:axPos val="b"/>
        <c:delete val="1"/>
        <c:majorTickMark val="in"/>
        <c:minorTickMark val="none"/>
        <c:tickLblPos val="nextTo"/>
        <c:crossAx val="31911413"/>
        <c:crosses val="autoZero"/>
        <c:auto val="0"/>
        <c:lblOffset val="100"/>
        <c:tickLblSkip val="1"/>
        <c:noMultiLvlLbl val="0"/>
      </c:catAx>
      <c:valAx>
        <c:axId val="3191141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1980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Nominal!$F$47:$F$57</c:f>
              <c:numCache>
                <c:ptCount val="11"/>
                <c:pt idx="0">
                  <c:v>0.0944</c:v>
                </c:pt>
                <c:pt idx="1">
                  <c:v>0.097</c:v>
                </c:pt>
                <c:pt idx="2">
                  <c:v>0.099</c:v>
                </c:pt>
                <c:pt idx="3">
                  <c:v>0.1166</c:v>
                </c:pt>
                <c:pt idx="4">
                  <c:v>0.1266</c:v>
                </c:pt>
                <c:pt idx="5">
                  <c:v>0.14</c:v>
                </c:pt>
                <c:pt idx="6">
                  <c:v>0.165</c:v>
                </c:pt>
                <c:pt idx="7">
                  <c:v>0.1784</c:v>
                </c:pt>
                <c:pt idx="8">
                  <c:v>0.1702</c:v>
                </c:pt>
                <c:pt idx="9">
                  <c:v>0.1352</c:v>
                </c:pt>
                <c:pt idx="10">
                  <c:v>0.0762</c:v>
                </c:pt>
              </c:numCache>
            </c:numRef>
          </c:val>
          <c:smooth val="1"/>
        </c:ser>
        <c:axId val="18767262"/>
        <c:axId val="34687631"/>
      </c:lineChart>
      <c:catAx>
        <c:axId val="1876726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4687631"/>
        <c:crosses val="autoZero"/>
        <c:auto val="0"/>
        <c:lblOffset val="100"/>
        <c:tickLblSkip val="1"/>
        <c:noMultiLvlLbl val="0"/>
      </c:catAx>
      <c:valAx>
        <c:axId val="346876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7672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753224"/>
        <c:axId val="5823469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0.245857218865025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350226"/>
        <c:axId val="19389987"/>
      </c:lineChart>
      <c:catAx>
        <c:axId val="437532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234697"/>
        <c:crosses val="autoZero"/>
        <c:auto val="0"/>
        <c:lblOffset val="100"/>
        <c:tickLblSkip val="1"/>
        <c:noMultiLvlLbl val="0"/>
      </c:catAx>
      <c:valAx>
        <c:axId val="582346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753224"/>
        <c:crossesAt val="1"/>
        <c:crossBetween val="between"/>
        <c:dispUnits/>
      </c:valAx>
      <c:catAx>
        <c:axId val="54350226"/>
        <c:scaling>
          <c:orientation val="minMax"/>
        </c:scaling>
        <c:axPos val="b"/>
        <c:delete val="1"/>
        <c:majorTickMark val="in"/>
        <c:minorTickMark val="none"/>
        <c:tickLblPos val="nextTo"/>
        <c:crossAx val="19389987"/>
        <c:crosses val="autoZero"/>
        <c:auto val="0"/>
        <c:lblOffset val="100"/>
        <c:tickLblSkip val="1"/>
        <c:noMultiLvlLbl val="0"/>
      </c:catAx>
      <c:valAx>
        <c:axId val="1938998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35022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Nominal!$F$47:$F$57</c:f>
              <c:numCache>
                <c:ptCount val="11"/>
                <c:pt idx="0">
                  <c:v>0.0944</c:v>
                </c:pt>
                <c:pt idx="1">
                  <c:v>0.097</c:v>
                </c:pt>
                <c:pt idx="2">
                  <c:v>0.099</c:v>
                </c:pt>
                <c:pt idx="3">
                  <c:v>0.1166</c:v>
                </c:pt>
                <c:pt idx="4">
                  <c:v>0.1266</c:v>
                </c:pt>
                <c:pt idx="5">
                  <c:v>0.14</c:v>
                </c:pt>
                <c:pt idx="6">
                  <c:v>0.165</c:v>
                </c:pt>
                <c:pt idx="7">
                  <c:v>0.1784</c:v>
                </c:pt>
                <c:pt idx="8">
                  <c:v>0.1702</c:v>
                </c:pt>
                <c:pt idx="9">
                  <c:v>0.1352</c:v>
                </c:pt>
                <c:pt idx="10">
                  <c:v>0.0762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Gauss!$N$3:$N$13</c:f>
              <c:numCache>
                <c:ptCount val="11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Gauss!$O$3:$O$13</c:f>
              <c:numCache>
                <c:ptCount val="11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Gauss!$P$3:$P$13</c:f>
              <c:numCache>
                <c:ptCount val="11"/>
                <c:pt idx="0">
                  <c:v>0.06357272727272727</c:v>
                </c:pt>
                <c:pt idx="1">
                  <c:v>0.06357272727272727</c:v>
                </c:pt>
                <c:pt idx="2">
                  <c:v>0.06357272727272727</c:v>
                </c:pt>
                <c:pt idx="3">
                  <c:v>0.06357272727272727</c:v>
                </c:pt>
                <c:pt idx="4">
                  <c:v>0.06357272727272727</c:v>
                </c:pt>
                <c:pt idx="5">
                  <c:v>0.06357272727272727</c:v>
                </c:pt>
                <c:pt idx="6">
                  <c:v>0.06357272727272727</c:v>
                </c:pt>
                <c:pt idx="7">
                  <c:v>0.06357272727272727</c:v>
                </c:pt>
                <c:pt idx="8">
                  <c:v>0.06357272727272727</c:v>
                </c:pt>
                <c:pt idx="9">
                  <c:v>0.06357272727272727</c:v>
                </c:pt>
                <c:pt idx="10">
                  <c:v>0.06357272727272727</c:v>
                </c:pt>
              </c:numCache>
            </c:numRef>
          </c:val>
          <c:smooth val="0"/>
        </c:ser>
        <c:marker val="1"/>
        <c:axId val="40292156"/>
        <c:axId val="27085085"/>
      </c:lineChart>
      <c:catAx>
        <c:axId val="40292156"/>
        <c:scaling>
          <c:orientation val="minMax"/>
        </c:scaling>
        <c:axPos val="b"/>
        <c:delete val="1"/>
        <c:majorTickMark val="out"/>
        <c:minorTickMark val="none"/>
        <c:tickLblPos val="nextTo"/>
        <c:crossAx val="27085085"/>
        <c:crosses val="autoZero"/>
        <c:auto val="1"/>
        <c:lblOffset val="100"/>
        <c:noMultiLvlLbl val="0"/>
      </c:catAx>
      <c:valAx>
        <c:axId val="27085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0292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439174"/>
        <c:axId val="4640824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5021040"/>
        <c:axId val="971633"/>
      </c:lineChart>
      <c:catAx>
        <c:axId val="42439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408247"/>
        <c:crosses val="autoZero"/>
        <c:auto val="0"/>
        <c:lblOffset val="100"/>
        <c:tickLblSkip val="1"/>
        <c:noMultiLvlLbl val="0"/>
      </c:catAx>
      <c:valAx>
        <c:axId val="46408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439174"/>
        <c:crossesAt val="1"/>
        <c:crossBetween val="between"/>
        <c:dispUnits/>
      </c:valAx>
      <c:catAx>
        <c:axId val="15021040"/>
        <c:scaling>
          <c:orientation val="minMax"/>
        </c:scaling>
        <c:axPos val="b"/>
        <c:delete val="1"/>
        <c:majorTickMark val="in"/>
        <c:minorTickMark val="none"/>
        <c:tickLblPos val="nextTo"/>
        <c:crossAx val="971633"/>
        <c:crosses val="autoZero"/>
        <c:auto val="0"/>
        <c:lblOffset val="100"/>
        <c:tickLblSkip val="1"/>
        <c:noMultiLvlLbl val="0"/>
      </c:catAx>
      <c:valAx>
        <c:axId val="97163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02104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8744698"/>
        <c:axId val="11593419"/>
      </c:scatterChart>
      <c:valAx>
        <c:axId val="874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93419"/>
        <c:crosses val="max"/>
        <c:crossBetween val="midCat"/>
        <c:dispUnits/>
      </c:valAx>
      <c:valAx>
        <c:axId val="11593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4469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39225.39430555556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11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11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0.03</v>
      </c>
      <c r="D7" s="68"/>
      <c r="E7" s="67" t="s">
        <v>19</v>
      </c>
      <c r="F7" s="67"/>
      <c r="G7" s="36">
        <v>0.06357272727272727</v>
      </c>
      <c r="H7" s="6"/>
    </row>
    <row r="8" spans="2:8" ht="13.5">
      <c r="B8" s="58" t="s">
        <v>37</v>
      </c>
      <c r="C8" s="68">
        <v>-0.03</v>
      </c>
      <c r="D8" s="68"/>
      <c r="E8" s="63" t="s">
        <v>12</v>
      </c>
      <c r="F8" s="63"/>
      <c r="G8" s="35">
        <v>0.0892399512837532</v>
      </c>
      <c r="H8" s="5"/>
    </row>
    <row r="9" spans="5:8" ht="13.5">
      <c r="E9" s="63" t="s">
        <v>13</v>
      </c>
      <c r="F9" s="63"/>
      <c r="G9" s="35">
        <v>0.0381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0.0511399512837532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0</v>
      </c>
      <c r="N12" s="44">
        <v>0</v>
      </c>
      <c r="O12" s="45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11</v>
      </c>
      <c r="N13" s="44">
        <v>11</v>
      </c>
      <c r="O13" s="45">
        <v>100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11</v>
      </c>
      <c r="N15" s="44">
        <v>11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0.05284204852235774</v>
      </c>
      <c r="L18" s="42">
        <v>0.05141540522395616</v>
      </c>
      <c r="M18" s="42">
        <v>0.07274567591058201</v>
      </c>
      <c r="N18" s="51">
        <v>0.0892399512837532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0</v>
      </c>
      <c r="L19" s="42">
        <v>-0.06293333151852565</v>
      </c>
      <c r="M19" s="42">
        <v>0</v>
      </c>
      <c r="N19" s="51">
        <v>0.0381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0.05284204852235774</v>
      </c>
      <c r="L20" s="42">
        <v>0.1143487367424818</v>
      </c>
      <c r="M20" s="42">
        <v>0.07274567591058201</v>
      </c>
      <c r="N20" s="51">
        <v>0.0511399512837532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0.01798076338185178</v>
      </c>
      <c r="L22" s="42">
        <v>0.014953047633911738</v>
      </c>
      <c r="M22" s="42">
        <v>0.04124256767580257</v>
      </c>
      <c r="N22" s="51">
        <v>0.06357272727272727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0.02372800700228221</v>
      </c>
      <c r="L23" s="42">
        <v>0.04127817299593113</v>
      </c>
      <c r="M23" s="42">
        <v>0.04516400262586127</v>
      </c>
      <c r="N23" s="51">
        <v>0.0656253991635188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0.016238273028768582</v>
      </c>
      <c r="L24" s="42">
        <v>0.040352488468172354</v>
      </c>
      <c r="M24" s="42">
        <v>0.0193059969741325</v>
      </c>
      <c r="N24" s="51">
        <v>0.017046940541287248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56</v>
      </c>
      <c r="C47" s="24">
        <v>47.2463708901239</v>
      </c>
      <c r="D47" s="24">
        <v>-9.013315698222632</v>
      </c>
      <c r="E47" s="24">
        <v>-18.49101990284743</v>
      </c>
      <c r="F47" s="60">
        <v>0.0944</v>
      </c>
      <c r="G47" s="60">
        <v>0.0172</v>
      </c>
    </row>
    <row r="48" spans="2:7" ht="13.5">
      <c r="B48" s="27" t="s">
        <v>57</v>
      </c>
      <c r="C48" s="24">
        <v>46.28089518192883</v>
      </c>
      <c r="D48" s="24">
        <v>-10.992208619861014</v>
      </c>
      <c r="E48" s="24">
        <v>-20.39346494057512</v>
      </c>
      <c r="F48" s="60">
        <v>0.097</v>
      </c>
      <c r="G48" s="60">
        <v>0.018500000000000003</v>
      </c>
    </row>
    <row r="49" spans="2:7" ht="13.5">
      <c r="B49" s="27" t="s">
        <v>58</v>
      </c>
      <c r="C49" s="24">
        <v>45.399218077500514</v>
      </c>
      <c r="D49" s="24">
        <v>-12.898605605605642</v>
      </c>
      <c r="E49" s="24">
        <v>-22.31153634338335</v>
      </c>
      <c r="F49" s="60">
        <v>0.099</v>
      </c>
      <c r="G49" s="60">
        <v>0.019500000000000003</v>
      </c>
    </row>
    <row r="50" spans="2:7" ht="13.5">
      <c r="B50" s="27" t="s">
        <v>59</v>
      </c>
      <c r="C50" s="24">
        <v>44.59793620601695</v>
      </c>
      <c r="D50" s="24">
        <v>-14.68122505679038</v>
      </c>
      <c r="E50" s="24">
        <v>-24.305049700421527</v>
      </c>
      <c r="F50" s="60">
        <v>0.1166</v>
      </c>
      <c r="G50" s="60">
        <v>0.0283</v>
      </c>
    </row>
    <row r="51" spans="2:7" ht="13.5">
      <c r="B51" s="27" t="s">
        <v>60</v>
      </c>
      <c r="C51" s="24">
        <v>43.87314378974588</v>
      </c>
      <c r="D51" s="24">
        <v>-16.188995029212112</v>
      </c>
      <c r="E51" s="24">
        <v>-26.465251231200373</v>
      </c>
      <c r="F51" s="60">
        <v>0.1266</v>
      </c>
      <c r="G51" s="60">
        <v>0.033299999999999996</v>
      </c>
    </row>
    <row r="52" spans="2:7" ht="13.5">
      <c r="B52" s="27" t="s">
        <v>61</v>
      </c>
      <c r="C52" s="24">
        <v>43.325841197776825</v>
      </c>
      <c r="D52" s="24">
        <v>-17.461914516719744</v>
      </c>
      <c r="E52" s="24">
        <v>-28.79173358470046</v>
      </c>
      <c r="F52" s="60">
        <v>0.14</v>
      </c>
      <c r="G52" s="60">
        <v>0.04</v>
      </c>
    </row>
    <row r="53" spans="2:7" ht="13.5">
      <c r="B53" s="27" t="s">
        <v>62</v>
      </c>
      <c r="C53" s="24">
        <v>42.768919611322765</v>
      </c>
      <c r="D53" s="24">
        <v>-18.46223851066232</v>
      </c>
      <c r="E53" s="24">
        <v>-31.458199219897</v>
      </c>
      <c r="F53" s="60">
        <v>0.165</v>
      </c>
      <c r="G53" s="60">
        <v>0.0525</v>
      </c>
    </row>
    <row r="54" spans="2:7" ht="13.5">
      <c r="B54" s="27" t="s">
        <v>63</v>
      </c>
      <c r="C54" s="24">
        <v>42.01708995489418</v>
      </c>
      <c r="D54" s="24">
        <v>-19.172799022372715</v>
      </c>
      <c r="E54" s="24">
        <v>-34.23804434452397</v>
      </c>
      <c r="F54" s="60">
        <v>0.1784</v>
      </c>
      <c r="G54" s="60">
        <v>0.0592</v>
      </c>
    </row>
    <row r="55" spans="2:7" ht="13.5">
      <c r="B55" s="27" t="s">
        <v>64</v>
      </c>
      <c r="C55" s="24">
        <v>41.24476063067768</v>
      </c>
      <c r="D55" s="24">
        <v>-20.119270575940025</v>
      </c>
      <c r="E55" s="24">
        <v>-37.0532160023884</v>
      </c>
      <c r="F55" s="60">
        <v>0.1702</v>
      </c>
      <c r="G55" s="60">
        <v>0.055099999999999996</v>
      </c>
    </row>
    <row r="56" spans="2:7" ht="13.5">
      <c r="B56" s="27" t="s">
        <v>65</v>
      </c>
      <c r="C56" s="24">
        <v>40.40234172107824</v>
      </c>
      <c r="D56" s="24">
        <v>-20.90136825835168</v>
      </c>
      <c r="E56" s="24">
        <v>-39.625934715329166</v>
      </c>
      <c r="F56" s="60">
        <v>0.1352</v>
      </c>
      <c r="G56" s="60">
        <v>0.037599999999999995</v>
      </c>
    </row>
    <row r="57" spans="2:7" ht="13.5">
      <c r="B57" s="27" t="s">
        <v>66</v>
      </c>
      <c r="C57" s="24">
        <v>39.88462510830858</v>
      </c>
      <c r="D57" s="24">
        <v>-21.75505259835502</v>
      </c>
      <c r="E57" s="24">
        <v>-42.16444730471993</v>
      </c>
      <c r="F57" s="60">
        <v>0.0762</v>
      </c>
      <c r="G57" s="60">
        <v>0.008100000000000003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39225.39430555556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0.06357272727272727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0.03</v>
      </c>
      <c r="D8" s="73"/>
      <c r="E8" s="2"/>
      <c r="F8" s="14" t="s">
        <v>12</v>
      </c>
      <c r="G8" s="35">
        <v>0.0892399512837532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-0.03</v>
      </c>
      <c r="D9" s="73"/>
      <c r="E9" s="2"/>
      <c r="F9" s="14" t="s">
        <v>13</v>
      </c>
      <c r="G9" s="35">
        <v>0.0381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0.0511399512837532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0.017046940541287248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47.232027580870565</v>
      </c>
      <c r="D47" s="24">
        <v>-9.04763498173573</v>
      </c>
      <c r="E47" s="24">
        <v>-18.520000033598432</v>
      </c>
      <c r="F47" s="60">
        <v>0.0944</v>
      </c>
      <c r="G47" s="39">
        <v>0.0172</v>
      </c>
    </row>
    <row r="48" spans="2:7" ht="13.5">
      <c r="B48" s="27" t="s">
        <v>57</v>
      </c>
      <c r="C48" s="24">
        <v>46.26947017418162</v>
      </c>
      <c r="D48" s="24">
        <v>-11.031581933726788</v>
      </c>
      <c r="E48" s="24">
        <v>-20.419413490189516</v>
      </c>
      <c r="F48" s="60">
        <v>0.097</v>
      </c>
      <c r="G48" s="39">
        <v>0.018500000000000003</v>
      </c>
    </row>
    <row r="49" spans="2:7" ht="13.5">
      <c r="B49" s="27" t="s">
        <v>58</v>
      </c>
      <c r="C49" s="24">
        <v>45.39763942938137</v>
      </c>
      <c r="D49" s="24">
        <v>-12.94585455423167</v>
      </c>
      <c r="E49" s="24">
        <v>-22.32631215466717</v>
      </c>
      <c r="F49" s="60">
        <v>0.099</v>
      </c>
      <c r="G49" s="39">
        <v>0.019500000000000003</v>
      </c>
    </row>
    <row r="50" spans="2:7" ht="13.5">
      <c r="B50" s="27" t="s">
        <v>59</v>
      </c>
      <c r="C50" s="24">
        <v>44.576037551733336</v>
      </c>
      <c r="D50" s="24">
        <v>-14.702399857825498</v>
      </c>
      <c r="E50" s="24">
        <v>-24.35473182293389</v>
      </c>
      <c r="F50" s="60">
        <v>0.1166</v>
      </c>
      <c r="G50" s="39">
        <v>0.0283</v>
      </c>
    </row>
    <row r="51" spans="2:7" ht="13.5">
      <c r="B51" s="27" t="s">
        <v>60</v>
      </c>
      <c r="C51" s="24">
        <v>43.86855741538561</v>
      </c>
      <c r="D51" s="24">
        <v>-16.239266079298382</v>
      </c>
      <c r="E51" s="24">
        <v>-26.50341178714926</v>
      </c>
      <c r="F51" s="60">
        <v>0.1266</v>
      </c>
      <c r="G51" s="39">
        <v>0.033299999999999996</v>
      </c>
    </row>
    <row r="52" spans="2:7" ht="13.5">
      <c r="B52" s="27" t="s">
        <v>61</v>
      </c>
      <c r="C52" s="24">
        <v>43.305593484967574</v>
      </c>
      <c r="D52" s="24">
        <v>-17.47142349789715</v>
      </c>
      <c r="E52" s="24">
        <v>-28.85810896723993</v>
      </c>
      <c r="F52" s="60">
        <v>0.14</v>
      </c>
      <c r="G52" s="39">
        <v>0.04</v>
      </c>
    </row>
    <row r="53" spans="2:7" ht="13.5">
      <c r="B53" s="27" t="s">
        <v>62</v>
      </c>
      <c r="C53" s="24">
        <v>42.73089196011482</v>
      </c>
      <c r="D53" s="24">
        <v>-18.409736463949866</v>
      </c>
      <c r="E53" s="24">
        <v>-31.509232169386788</v>
      </c>
      <c r="F53" s="60">
        <v>0.165</v>
      </c>
      <c r="G53" s="39">
        <v>0.0525</v>
      </c>
    </row>
    <row r="54" spans="2:7" ht="13.5">
      <c r="B54" s="27" t="s">
        <v>63</v>
      </c>
      <c r="C54" s="24">
        <v>42.01177096560151</v>
      </c>
      <c r="D54" s="24">
        <v>-19.22421442759667</v>
      </c>
      <c r="E54" s="24">
        <v>-34.31079002043455</v>
      </c>
      <c r="F54" s="60">
        <v>0.1784</v>
      </c>
      <c r="G54" s="39">
        <v>0.0592</v>
      </c>
    </row>
    <row r="55" spans="2:7" ht="13.5">
      <c r="B55" s="27" t="s">
        <v>64</v>
      </c>
      <c r="C55" s="24">
        <v>41.191918582155324</v>
      </c>
      <c r="D55" s="24">
        <v>-20.0563372444215</v>
      </c>
      <c r="E55" s="24">
        <v>-37.075439180424596</v>
      </c>
      <c r="F55" s="60">
        <v>0.1702</v>
      </c>
      <c r="G55" s="39">
        <v>0.055099999999999996</v>
      </c>
    </row>
    <row r="56" spans="2:7" ht="13.5">
      <c r="B56" s="27" t="s">
        <v>65</v>
      </c>
      <c r="C56" s="24">
        <v>40.400799351473566</v>
      </c>
      <c r="D56" s="24">
        <v>-20.937051219074135</v>
      </c>
      <c r="E56" s="24">
        <v>-39.683286348913725</v>
      </c>
      <c r="F56" s="60">
        <v>0.1352</v>
      </c>
      <c r="G56" s="39">
        <v>0.037599999999999995</v>
      </c>
    </row>
    <row r="57" spans="2:7" ht="13.5">
      <c r="B57" s="27" t="s">
        <v>66</v>
      </c>
      <c r="C57" s="24">
        <v>39.85864747630869</v>
      </c>
      <c r="D57" s="24">
        <v>-21.74597675630893</v>
      </c>
      <c r="E57" s="24">
        <v>-42.1908395594827</v>
      </c>
      <c r="F57" s="60">
        <v>0.0762</v>
      </c>
      <c r="G57" s="39">
        <v>0.008100000000000003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39225.39430555556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0.06357272727272727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0.03</v>
      </c>
      <c r="D8" s="73"/>
      <c r="E8" s="1"/>
      <c r="F8" s="14" t="s">
        <v>12</v>
      </c>
      <c r="G8" s="35">
        <v>0.0892399512837532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-0.03</v>
      </c>
      <c r="D9" s="73"/>
      <c r="E9" s="1"/>
      <c r="F9" s="14" t="s">
        <v>13</v>
      </c>
      <c r="G9" s="35">
        <v>0.0381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0.0511399512837532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0.017046940541287248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0.014343309253334269</v>
      </c>
      <c r="D47" s="24">
        <v>0.03431928351309743</v>
      </c>
      <c r="E47" s="24">
        <v>0.02898013075100181</v>
      </c>
      <c r="F47" s="60">
        <v>0.0944</v>
      </c>
      <c r="G47" s="39">
        <v>0.0172</v>
      </c>
    </row>
    <row r="48" spans="2:7" ht="13.5">
      <c r="B48" s="27" t="s">
        <v>57</v>
      </c>
      <c r="C48" s="24">
        <v>0.01142500774720645</v>
      </c>
      <c r="D48" s="24">
        <v>0.039373313865773696</v>
      </c>
      <c r="E48" s="24">
        <v>0.025948549614394523</v>
      </c>
      <c r="F48" s="60">
        <v>0.097</v>
      </c>
      <c r="G48" s="39">
        <v>0.018500000000000003</v>
      </c>
    </row>
    <row r="49" spans="2:7" ht="13.5">
      <c r="B49" s="27" t="s">
        <v>58</v>
      </c>
      <c r="C49" s="24">
        <v>0.001578648119142656</v>
      </c>
      <c r="D49" s="24">
        <v>0.04724894862602724</v>
      </c>
      <c r="E49" s="24">
        <v>0.014775811283822549</v>
      </c>
      <c r="F49" s="60">
        <v>0.099</v>
      </c>
      <c r="G49" s="39">
        <v>0.019500000000000003</v>
      </c>
    </row>
    <row r="50" spans="2:7" ht="13.5">
      <c r="B50" s="27" t="s">
        <v>59</v>
      </c>
      <c r="C50" s="24">
        <v>0.021898654283617702</v>
      </c>
      <c r="D50" s="24">
        <v>0.021174801035117596</v>
      </c>
      <c r="E50" s="24">
        <v>0.049682122512361815</v>
      </c>
      <c r="F50" s="60">
        <v>0.1166</v>
      </c>
      <c r="G50" s="39">
        <v>0.0283</v>
      </c>
    </row>
    <row r="51" spans="2:7" ht="13.5">
      <c r="B51" s="27" t="s">
        <v>60</v>
      </c>
      <c r="C51" s="24">
        <v>0.004586374360272316</v>
      </c>
      <c r="D51" s="24">
        <v>0.05027105008626975</v>
      </c>
      <c r="E51" s="24">
        <v>0.03816055594888823</v>
      </c>
      <c r="F51" s="60">
        <v>0.1266</v>
      </c>
      <c r="G51" s="39">
        <v>0.033299999999999996</v>
      </c>
    </row>
    <row r="52" spans="2:7" ht="13.5">
      <c r="B52" s="27" t="s">
        <v>61</v>
      </c>
      <c r="C52" s="24">
        <v>0.020247712809251084</v>
      </c>
      <c r="D52" s="24">
        <v>0.009508981177404507</v>
      </c>
      <c r="E52" s="24">
        <v>0.06637538253946929</v>
      </c>
      <c r="F52" s="60">
        <v>0.14</v>
      </c>
      <c r="G52" s="39">
        <v>0.04</v>
      </c>
    </row>
    <row r="53" spans="2:7" ht="13.5">
      <c r="B53" s="27" t="s">
        <v>62</v>
      </c>
      <c r="C53" s="24">
        <v>0.0380276512079476</v>
      </c>
      <c r="D53" s="24">
        <v>-0.05250204671245484</v>
      </c>
      <c r="E53" s="24">
        <v>0.05103294948978743</v>
      </c>
      <c r="F53" s="60">
        <v>0.165</v>
      </c>
      <c r="G53" s="39">
        <v>0.0525</v>
      </c>
    </row>
    <row r="54" spans="2:7" ht="13.5">
      <c r="B54" s="27" t="s">
        <v>63</v>
      </c>
      <c r="C54" s="24">
        <v>0.005318989292675269</v>
      </c>
      <c r="D54" s="24">
        <v>0.05141540522395616</v>
      </c>
      <c r="E54" s="24">
        <v>0.07274567591058201</v>
      </c>
      <c r="F54" s="60">
        <v>0.1784</v>
      </c>
      <c r="G54" s="39">
        <v>0.0592</v>
      </c>
    </row>
    <row r="55" spans="2:7" ht="13.5">
      <c r="B55" s="27" t="s">
        <v>64</v>
      </c>
      <c r="C55" s="24">
        <v>0.05284204852235774</v>
      </c>
      <c r="D55" s="24">
        <v>-0.06293333151852565</v>
      </c>
      <c r="E55" s="24">
        <v>0.022223178036192337</v>
      </c>
      <c r="F55" s="60">
        <v>0.1702</v>
      </c>
      <c r="G55" s="39">
        <v>0.055099999999999996</v>
      </c>
    </row>
    <row r="56" spans="2:7" ht="13.5">
      <c r="B56" s="27" t="s">
        <v>65</v>
      </c>
      <c r="C56" s="24">
        <v>0.0015423696046710234</v>
      </c>
      <c r="D56" s="24">
        <v>0.03568296072245403</v>
      </c>
      <c r="E56" s="24">
        <v>0.057351633584559636</v>
      </c>
      <c r="F56" s="60">
        <v>0.1352</v>
      </c>
      <c r="G56" s="39">
        <v>0.037599999999999995</v>
      </c>
    </row>
    <row r="57" spans="2:7" ht="13.5">
      <c r="B57" s="27" t="s">
        <v>66</v>
      </c>
      <c r="C57" s="24">
        <v>0.025977631999893447</v>
      </c>
      <c r="D57" s="24">
        <v>-0.009075842046090798</v>
      </c>
      <c r="E57" s="24">
        <v>0.02639225476276863</v>
      </c>
      <c r="F57" s="60">
        <v>0.0762</v>
      </c>
      <c r="G57" s="39">
        <v>0.008100000000000003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39225.39430555556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0</v>
      </c>
      <c r="F36" s="44">
        <v>0</v>
      </c>
      <c r="G36" s="45">
        <v>0</v>
      </c>
      <c r="H36" s="56"/>
    </row>
    <row r="37" spans="2:8" ht="13.5">
      <c r="B37" s="49" t="s">
        <v>39</v>
      </c>
      <c r="C37" s="44">
        <v>0</v>
      </c>
      <c r="D37" s="44"/>
      <c r="E37" s="44">
        <v>11</v>
      </c>
      <c r="F37" s="44">
        <v>11</v>
      </c>
      <c r="G37" s="45">
        <v>100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11</v>
      </c>
      <c r="F39" s="44">
        <v>11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0.05284204852235774</v>
      </c>
      <c r="D42" s="42">
        <v>0.05141540522395616</v>
      </c>
      <c r="E42" s="42">
        <v>0.07274567591058201</v>
      </c>
      <c r="F42" s="51">
        <v>0.0892399512837532</v>
      </c>
    </row>
    <row r="43" spans="2:6" ht="13.5">
      <c r="B43" s="49" t="s">
        <v>13</v>
      </c>
      <c r="C43" s="42">
        <v>0</v>
      </c>
      <c r="D43" s="42">
        <v>-0.06293333151852565</v>
      </c>
      <c r="E43" s="42">
        <v>0</v>
      </c>
      <c r="F43" s="51">
        <v>0.0381</v>
      </c>
    </row>
    <row r="44" spans="2:6" ht="13.5">
      <c r="B44" s="49" t="s">
        <v>14</v>
      </c>
      <c r="C44" s="42">
        <v>0.05284204852235774</v>
      </c>
      <c r="D44" s="42">
        <v>0.1143487367424818</v>
      </c>
      <c r="E44" s="42">
        <v>0.07274567591058201</v>
      </c>
      <c r="F44" s="51">
        <v>0.0511399512837532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0.01798076338185178</v>
      </c>
      <c r="D46" s="42">
        <v>0.014953047633911738</v>
      </c>
      <c r="E46" s="42">
        <v>0.04124256767580257</v>
      </c>
      <c r="F46" s="51">
        <v>0.06357272727272727</v>
      </c>
    </row>
    <row r="47" spans="2:6" ht="13.5">
      <c r="B47" s="49" t="s">
        <v>26</v>
      </c>
      <c r="C47" s="42">
        <v>0.02372800700228221</v>
      </c>
      <c r="D47" s="42">
        <v>0.04127817299593113</v>
      </c>
      <c r="E47" s="42">
        <v>0.04516400262586127</v>
      </c>
      <c r="F47" s="51">
        <v>0.0656253991635188</v>
      </c>
    </row>
    <row r="48" spans="2:6" ht="13.5">
      <c r="B48" s="49" t="s">
        <v>27</v>
      </c>
      <c r="C48" s="42">
        <v>0.016238273028768582</v>
      </c>
      <c r="D48" s="42">
        <v>0.040352488468172354</v>
      </c>
      <c r="E48" s="42">
        <v>0.0193059969741325</v>
      </c>
      <c r="F48" s="51">
        <v>0.017046940541287248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6</v>
      </c>
      <c r="F1" t="s">
        <v>21</v>
      </c>
      <c r="G1">
        <v>11</v>
      </c>
    </row>
    <row r="2" spans="2:3" ht="12.75">
      <c r="B2">
        <v>-0.03</v>
      </c>
      <c r="C2">
        <f>MAX(GaussDistr_1)-1</f>
        <v>6</v>
      </c>
    </row>
    <row r="3" spans="1:16" ht="12.75">
      <c r="A3" t="str">
        <f>"-3s"</f>
        <v>-3s</v>
      </c>
      <c r="B3">
        <v>0.012431905648865524</v>
      </c>
      <c r="C3">
        <f aca="true" t="shared" si="0" ref="C3:C33">NORMDIST(B3,AveDev3D_0,StandardDev3D_0,FALSE)*NumPoints_7*I3</f>
        <v>0.00975006650626363</v>
      </c>
      <c r="D3">
        <v>0</v>
      </c>
      <c r="F3" t="s">
        <v>17</v>
      </c>
      <c r="G3">
        <v>15</v>
      </c>
      <c r="I3">
        <f>B5-B4</f>
        <v>0.003409388108257451</v>
      </c>
      <c r="N3">
        <v>0.03</v>
      </c>
      <c r="O3">
        <v>-0.03</v>
      </c>
      <c r="P3">
        <v>0.06357272727272727</v>
      </c>
    </row>
    <row r="4" spans="1:16" ht="12.75">
      <c r="B4">
        <v>0.015841293757122975</v>
      </c>
      <c r="C4">
        <f t="shared" si="0"/>
        <v>0.017413993482555925</v>
      </c>
      <c r="D4">
        <v>0</v>
      </c>
      <c r="F4" t="s">
        <v>18</v>
      </c>
      <c r="G4">
        <v>5</v>
      </c>
      <c r="I4">
        <f>I3</f>
        <v>0.003409388108257451</v>
      </c>
      <c r="N4">
        <v>0.03</v>
      </c>
      <c r="O4">
        <v>-0.03</v>
      </c>
      <c r="P4">
        <v>0.06357272727272727</v>
      </c>
    </row>
    <row r="5" spans="1:16" ht="12.75">
      <c r="B5">
        <v>0.019250681865380426</v>
      </c>
      <c r="C5">
        <f t="shared" si="0"/>
        <v>0.029882532314108395</v>
      </c>
      <c r="D5">
        <v>0</v>
      </c>
      <c r="I5">
        <f>I4</f>
        <v>0.003409388108257451</v>
      </c>
      <c r="N5">
        <v>0.03</v>
      </c>
      <c r="O5">
        <v>-0.03</v>
      </c>
      <c r="P5">
        <v>0.06357272727272727</v>
      </c>
    </row>
    <row r="6" spans="1:16" ht="12.75">
      <c r="B6">
        <v>0.02266006997363787</v>
      </c>
      <c r="C6">
        <f t="shared" si="0"/>
        <v>0.04926796664865442</v>
      </c>
      <c r="D6">
        <v>0</v>
      </c>
      <c r="I6">
        <f aca="true" t="shared" si="1" ref="I6:I33">I5</f>
        <v>0.003409388108257451</v>
      </c>
      <c r="N6">
        <v>0.03</v>
      </c>
      <c r="O6">
        <v>-0.03</v>
      </c>
      <c r="P6">
        <v>0.06357272727272727</v>
      </c>
    </row>
    <row r="7" spans="1:16" ht="12.75">
      <c r="B7">
        <v>0.02606945808189532</v>
      </c>
      <c r="C7">
        <f t="shared" si="0"/>
        <v>0.07804410426170919</v>
      </c>
      <c r="D7">
        <v>0</v>
      </c>
      <c r="I7">
        <f t="shared" si="1"/>
        <v>0.003409388108257451</v>
      </c>
      <c r="N7">
        <v>0.03</v>
      </c>
      <c r="O7">
        <v>-0.03</v>
      </c>
      <c r="P7">
        <v>0.06357272727272727</v>
      </c>
    </row>
    <row r="8" spans="1:16" ht="12.75">
      <c r="A8" t="str">
        <f>"-2s"</f>
        <v>-2s</v>
      </c>
      <c r="B8">
        <v>0.02947884619015277</v>
      </c>
      <c r="C8">
        <f t="shared" si="0"/>
        <v>0.11878012632901375</v>
      </c>
      <c r="D8">
        <v>0</v>
      </c>
      <c r="I8">
        <f t="shared" si="1"/>
        <v>0.003409388108257451</v>
      </c>
      <c r="N8">
        <v>0.03</v>
      </c>
      <c r="O8">
        <v>-0.03</v>
      </c>
      <c r="P8">
        <v>0.06357272727272727</v>
      </c>
    </row>
    <row r="9" spans="1:16" ht="12.75">
      <c r="B9">
        <v>0.03288823429841022</v>
      </c>
      <c r="C9">
        <f t="shared" si="0"/>
        <v>0.17369034826196725</v>
      </c>
      <c r="D9">
        <v>0</v>
      </c>
      <c r="I9">
        <f t="shared" si="1"/>
        <v>0.003409388108257451</v>
      </c>
      <c r="N9">
        <v>0.03</v>
      </c>
      <c r="O9">
        <v>-0.03</v>
      </c>
      <c r="P9">
        <v>0.06357272727272727</v>
      </c>
    </row>
    <row r="10" spans="1:16" ht="12.75">
      <c r="B10">
        <v>0.03629762240666767</v>
      </c>
      <c r="C10">
        <f t="shared" si="0"/>
        <v>0.24402583629480235</v>
      </c>
      <c r="D10">
        <v>0</v>
      </c>
      <c r="I10">
        <f t="shared" si="1"/>
        <v>0.003409388108257451</v>
      </c>
      <c r="N10">
        <v>0.03</v>
      </c>
      <c r="O10">
        <v>-0.03</v>
      </c>
      <c r="P10">
        <v>0.06357272727272727</v>
      </c>
    </row>
    <row r="11" spans="1:16" ht="12.75">
      <c r="B11">
        <v>0.03970701051492512</v>
      </c>
      <c r="C11">
        <f t="shared" si="0"/>
        <v>0.32940042439863876</v>
      </c>
      <c r="D11">
        <v>0</v>
      </c>
      <c r="I11">
        <f t="shared" si="1"/>
        <v>0.003409388108257451</v>
      </c>
      <c r="N11">
        <v>0.03</v>
      </c>
      <c r="O11">
        <v>-0.03</v>
      </c>
      <c r="P11">
        <v>0.06357272727272727</v>
      </c>
    </row>
    <row r="12" spans="1:16" ht="12.75">
      <c r="B12">
        <v>0.04311639862318257</v>
      </c>
      <c r="C12">
        <f t="shared" si="0"/>
        <v>0.42720932096306863</v>
      </c>
      <c r="D12">
        <v>0</v>
      </c>
      <c r="I12">
        <f t="shared" si="1"/>
        <v>0.003409388108257451</v>
      </c>
      <c r="N12">
        <v>0.03</v>
      </c>
      <c r="O12">
        <v>-0.03</v>
      </c>
      <c r="P12">
        <v>0.06357272727272727</v>
      </c>
    </row>
    <row r="13" spans="1:16" ht="12.75">
      <c r="B13">
        <v>0.04652578673144002</v>
      </c>
      <c r="C13">
        <f t="shared" si="0"/>
        <v>0.5323355939421156</v>
      </c>
      <c r="D13">
        <v>0</v>
      </c>
      <c r="I13">
        <f t="shared" si="1"/>
        <v>0.003409388108257451</v>
      </c>
      <c r="N13">
        <v>0.03</v>
      </c>
      <c r="O13">
        <v>-0.03</v>
      </c>
      <c r="P13">
        <v>0.06357272727272727</v>
      </c>
    </row>
    <row r="14" spans="1:9" ht="12.75">
      <c r="B14">
        <v>0.04993517483969747</v>
      </c>
      <c r="C14">
        <f t="shared" si="0"/>
        <v>0.6373214160752622</v>
      </c>
      <c r="D14">
        <v>0</v>
      </c>
      <c r="I14">
        <f t="shared" si="1"/>
        <v>0.003409388108257451</v>
      </c>
    </row>
    <row r="15" spans="1:9" ht="12.75">
      <c r="B15">
        <v>0.05334456294795492</v>
      </c>
      <c r="C15">
        <f t="shared" si="0"/>
        <v>0.7330941263619595</v>
      </c>
      <c r="D15">
        <v>0</v>
      </c>
      <c r="I15">
        <f t="shared" si="1"/>
        <v>0.003409388108257451</v>
      </c>
    </row>
    <row r="16" spans="1:9" ht="12.75">
      <c r="B16">
        <v>0.056753951056212365</v>
      </c>
      <c r="C16">
        <f t="shared" si="0"/>
        <v>0.8101943086673116</v>
      </c>
      <c r="D16">
        <v>0</v>
      </c>
      <c r="I16">
        <f t="shared" si="1"/>
        <v>0.003409388108257451</v>
      </c>
    </row>
    <row r="17" spans="1:9" ht="12.75">
      <c r="B17">
        <v>0.060163339164469816</v>
      </c>
      <c r="C17">
        <f t="shared" si="0"/>
        <v>0.8602939267460032</v>
      </c>
      <c r="D17">
        <v>0</v>
      </c>
      <c r="I17">
        <f t="shared" si="1"/>
        <v>0.003409388108257451</v>
      </c>
    </row>
    <row r="18" spans="1:9" ht="12.75">
      <c r="A18" t="str">
        <f>"0"</f>
        <v>0</v>
      </c>
      <c r="B18">
        <v>0.06357272727272727</v>
      </c>
      <c r="C18">
        <f t="shared" si="0"/>
        <v>0.8776730168831521</v>
      </c>
      <c r="D18">
        <v>0</v>
      </c>
      <c r="I18">
        <f t="shared" si="1"/>
        <v>0.003409388108257451</v>
      </c>
    </row>
    <row r="19" spans="1:9" ht="12.75">
      <c r="B19">
        <v>0.06698211538098471</v>
      </c>
      <c r="C19">
        <f t="shared" si="0"/>
        <v>0.8602939267460032</v>
      </c>
      <c r="D19">
        <v>0</v>
      </c>
      <c r="I19">
        <f t="shared" si="1"/>
        <v>0.003409388108257451</v>
      </c>
    </row>
    <row r="20" spans="1:9" ht="12.75">
      <c r="B20">
        <v>0.07039150348924217</v>
      </c>
      <c r="C20">
        <f t="shared" si="0"/>
        <v>0.8101943086673116</v>
      </c>
      <c r="D20">
        <v>0</v>
      </c>
      <c r="I20">
        <f t="shared" si="1"/>
        <v>0.003409388108257451</v>
      </c>
    </row>
    <row r="21" spans="1:9" ht="12.75">
      <c r="B21">
        <v>0.07380089159749961</v>
      </c>
      <c r="C21">
        <f t="shared" si="0"/>
        <v>0.7330941263619595</v>
      </c>
      <c r="D21">
        <v>1</v>
      </c>
      <c r="I21">
        <f t="shared" si="1"/>
        <v>0.003409388108257451</v>
      </c>
    </row>
    <row r="22" spans="1:9" ht="12.75">
      <c r="B22">
        <v>0.07721027970575707</v>
      </c>
      <c r="C22">
        <f t="shared" si="0"/>
        <v>0.637321416075262</v>
      </c>
      <c r="D22">
        <v>0</v>
      </c>
      <c r="I22">
        <f t="shared" si="1"/>
        <v>0.003409388108257451</v>
      </c>
    </row>
    <row r="23" spans="1:9" ht="12.75">
      <c r="B23">
        <v>0.08061966781401451</v>
      </c>
      <c r="C23">
        <f t="shared" si="0"/>
        <v>0.5323355939421156</v>
      </c>
      <c r="D23">
        <v>0</v>
      </c>
      <c r="I23">
        <f t="shared" si="1"/>
        <v>0.003409388108257451</v>
      </c>
    </row>
    <row r="24" spans="1:9" ht="12.75">
      <c r="B24">
        <v>0.08402905592227197</v>
      </c>
      <c r="C24">
        <f t="shared" si="0"/>
        <v>0.42720932096306835</v>
      </c>
      <c r="D24">
        <v>0</v>
      </c>
      <c r="I24">
        <f t="shared" si="1"/>
        <v>0.003409388108257451</v>
      </c>
    </row>
    <row r="25" spans="1:9" ht="12.75">
      <c r="B25">
        <v>0.08743844403052942</v>
      </c>
      <c r="C25">
        <f t="shared" si="0"/>
        <v>0.32940042439863876</v>
      </c>
      <c r="D25">
        <v>0</v>
      </c>
      <c r="I25">
        <f t="shared" si="1"/>
        <v>0.003409388108257451</v>
      </c>
    </row>
    <row r="26" spans="1:9" ht="12.75">
      <c r="B26">
        <v>0.09084783213878686</v>
      </c>
      <c r="C26">
        <f t="shared" si="0"/>
        <v>0.24402583629480235</v>
      </c>
      <c r="D26">
        <v>0</v>
      </c>
      <c r="I26">
        <f t="shared" si="1"/>
        <v>0.003409388108257451</v>
      </c>
    </row>
    <row r="27" spans="1:9" ht="12.75">
      <c r="B27">
        <v>0.0942572202470443</v>
      </c>
      <c r="C27">
        <f t="shared" si="0"/>
        <v>0.17369034826196741</v>
      </c>
      <c r="D27">
        <v>2</v>
      </c>
      <c r="I27">
        <f t="shared" si="1"/>
        <v>0.003409388108257451</v>
      </c>
    </row>
    <row r="28" spans="1:9" ht="12.75">
      <c r="A28" t="str">
        <f>"2s"</f>
        <v>2s</v>
      </c>
      <c r="B28">
        <v>0.09766660835530176</v>
      </c>
      <c r="C28">
        <f t="shared" si="0"/>
        <v>0.11878012632901375</v>
      </c>
      <c r="D28">
        <v>1</v>
      </c>
      <c r="I28">
        <f t="shared" si="1"/>
        <v>0.003409388108257451</v>
      </c>
    </row>
    <row r="29" spans="1:9" ht="12.75">
      <c r="B29">
        <v>0.10107599646355922</v>
      </c>
      <c r="C29">
        <f t="shared" si="0"/>
        <v>0.07804410426170906</v>
      </c>
      <c r="D29">
        <v>0</v>
      </c>
      <c r="I29">
        <f t="shared" si="1"/>
        <v>0.003409388108257451</v>
      </c>
    </row>
    <row r="30" spans="1:9" ht="12.75">
      <c r="B30">
        <v>0.10448538457181666</v>
      </c>
      <c r="C30">
        <f t="shared" si="0"/>
        <v>0.04926796664865442</v>
      </c>
      <c r="D30">
        <v>0</v>
      </c>
      <c r="I30">
        <f t="shared" si="1"/>
        <v>0.003409388108257451</v>
      </c>
    </row>
    <row r="31" spans="1:9" ht="12.75">
      <c r="B31">
        <v>0.10789477268007411</v>
      </c>
      <c r="C31">
        <f t="shared" si="0"/>
        <v>0.029882532314108395</v>
      </c>
      <c r="D31">
        <v>0</v>
      </c>
      <c r="I31">
        <f t="shared" si="1"/>
        <v>0.003409388108257451</v>
      </c>
    </row>
    <row r="32" spans="1:9" ht="12.75">
      <c r="B32">
        <v>0.11130416078833155</v>
      </c>
      <c r="C32">
        <f t="shared" si="0"/>
        <v>0.01741399348255596</v>
      </c>
      <c r="D32">
        <v>0</v>
      </c>
      <c r="I32">
        <f t="shared" si="1"/>
        <v>0.003409388108257451</v>
      </c>
    </row>
    <row r="33" spans="1:9" ht="12.75">
      <c r="A33" t="str">
        <f>"3s"</f>
        <v>3s</v>
      </c>
      <c r="B33">
        <v>0.11471354889658901</v>
      </c>
      <c r="C33">
        <f t="shared" si="0"/>
        <v>0.00975006650626363</v>
      </c>
      <c r="D33">
        <v>7</v>
      </c>
      <c r="I33">
        <f t="shared" si="1"/>
        <v>0.003409388108257451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2007-05-23T13:28:25Z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