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<sst xmlns="http://schemas.openxmlformats.org/spreadsheetml/2006/main" count="203" uniqueCount="76">
  <si>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</si>
  <si>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</si>
  <si>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</si>
  <si>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</si>
  <si>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</si>
  <si>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</si>
  <si>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</si>
  <si>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</si>
  <si>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</si>
  <si>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</si>
  <si>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</si>
  <si>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</si>
  <si>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</si>
  <si>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</si>
  <si>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</si>
  <si>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</si>
  <si>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</si>
  <si>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</si>
  <si>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</si>
  <si>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</si>
  <si>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</si>
  <si>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</si>
  <si>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</si>
  <si>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</si>
  <si>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</si>
  <si>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</si>
  <si>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</si>
  <si>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</si>
  <si>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</si>
  <si>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</si>
  <si>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</si>
  <si>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</si>
  <si>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</si>
  <si>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</si>
  <si>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</si>
  <si>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</si>
  <si>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</si>
  <si>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</si>
  <si>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</si>
  <si>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</si>
  <si>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</si>
  <si>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</si>
  <si>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</si>
  <si>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</si>
  <si>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</si>
  <si>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</si>
  <si>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</si>
  <si>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 xml:space="preserve">FIDUCIALS 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</si>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</sst>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Nominal!$F$47:$F$66</c:f>
              <c:numCache>
                <c:ptCount val="20"/>
                <c:pt idx="0">
                  <c:v>0.3138</c:v>
                </c:pt>
                <c:pt idx="1">
                  <c:v>0.32</c:v>
                </c:pt>
                <c:pt idx="2">
                  <c:v>0.3097</c:v>
                </c:pt>
                <c:pt idx="3">
                  <c:v>0.3071</c:v>
                </c:pt>
                <c:pt idx="4">
                  <c:v>0.3186</c:v>
                </c:pt>
                <c:pt idx="5">
                  <c:v>0.3069</c:v>
                </c:pt>
                <c:pt idx="6">
                  <c:v>0.3106</c:v>
                </c:pt>
                <c:pt idx="7">
                  <c:v>0.3147</c:v>
                </c:pt>
                <c:pt idx="8">
                  <c:v>0.2979</c:v>
                </c:pt>
                <c:pt idx="9">
                  <c:v>0.2896</c:v>
                </c:pt>
                <c:pt idx="10">
                  <c:v>0.318</c:v>
                </c:pt>
                <c:pt idx="11">
                  <c:v>0.3052</c:v>
                </c:pt>
                <c:pt idx="12">
                  <c:v>0.296</c:v>
                </c:pt>
                <c:pt idx="13">
                  <c:v>0.3241</c:v>
                </c:pt>
                <c:pt idx="14">
                  <c:v>0.3185</c:v>
                </c:pt>
                <c:pt idx="15">
                  <c:v>0.3113</c:v>
                </c:pt>
                <c:pt idx="16">
                  <c:v>0.3118</c:v>
                </c:pt>
                <c:pt idx="17">
                  <c:v>0.3137</c:v>
                </c:pt>
                <c:pt idx="18">
                  <c:v>0.3158</c:v>
                </c:pt>
                <c:pt idx="19">
                  <c:v>0.3175</c:v>
                </c:pt>
              </c:numCache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delete val="1"/>
        <c:majorTickMark val="out"/>
        <c:minorTickMark val="none"/>
        <c:tickLblPos val="nextTo"/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546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130950"/>
        <c:axId val="117430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2.105434424512022E-276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578992"/>
        <c:axId val="11666609"/>
      </c:scatterChart>
      <c:val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3095"/>
        <c:crosses val="max"/>
        <c:crossBetween val="midCat"/>
        <c:dispUnits/>
      </c:valAx>
      <c:valAx>
        <c:axId val="1174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30950"/>
        <c:crosses val="max"/>
        <c:crossBetween val="midCat"/>
        <c:dispUnits/>
      </c:valAx>
      <c:valAx>
        <c:axId val="38578992"/>
        <c:scaling>
          <c:orientation val="minMax"/>
        </c:scaling>
        <c:axPos val="b"/>
        <c:delete val="1"/>
        <c:majorTickMark val="in"/>
        <c:minorTickMark val="none"/>
        <c:tickLblPos val="nextTo"/>
        <c:crossAx val="11666609"/>
        <c:crosses val="max"/>
        <c:crossBetween val="midCat"/>
        <c:dispUnits/>
      </c:valAx>
      <c:valAx>
        <c:axId val="11666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5789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053838"/>
        <c:axId val="257224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0.01772739364775235</c:v>
                </c:pt>
                <c:pt idx="1">
                  <c:v>0.031661806331920124</c:v>
                </c:pt>
                <c:pt idx="2">
                  <c:v>0.05433187693474332</c:v>
                </c:pt>
                <c:pt idx="3">
                  <c:v>0.08957812117937225</c:v>
                </c:pt>
                <c:pt idx="4">
                  <c:v>0.1418983713849278</c:v>
                </c:pt>
                <c:pt idx="5">
                  <c:v>0.21596386605275658</c:v>
                </c:pt>
                <c:pt idx="6">
                  <c:v>0.3158006332035808</c:v>
                </c:pt>
                <c:pt idx="7">
                  <c:v>0.4436833387178304</c:v>
                </c:pt>
                <c:pt idx="8">
                  <c:v>0.5989098625429873</c:v>
                </c:pt>
                <c:pt idx="9">
                  <c:v>0.7767442199328647</c:v>
                </c:pt>
                <c:pt idx="10">
                  <c:v>0.9678828980765857</c:v>
                </c:pt>
                <c:pt idx="11">
                  <c:v>1.158766211045949</c:v>
                </c:pt>
                <c:pt idx="12">
                  <c:v>1.3328984115672162</c:v>
                </c:pt>
                <c:pt idx="13">
                  <c:v>1.4730805612133149</c:v>
                </c:pt>
                <c:pt idx="14">
                  <c:v>1.5641707759018455</c:v>
                </c:pt>
                <c:pt idx="15">
                  <c:v>1.5957691216057537</c:v>
                </c:pt>
                <c:pt idx="16">
                  <c:v>1.5641707759018455</c:v>
                </c:pt>
                <c:pt idx="17">
                  <c:v>1.4730805612133149</c:v>
                </c:pt>
                <c:pt idx="18">
                  <c:v>1.3328984115672162</c:v>
                </c:pt>
                <c:pt idx="19">
                  <c:v>1.158766211045949</c:v>
                </c:pt>
                <c:pt idx="20">
                  <c:v>0.9678828980765857</c:v>
                </c:pt>
                <c:pt idx="21">
                  <c:v>0.7767442199328647</c:v>
                </c:pt>
                <c:pt idx="22">
                  <c:v>0.5989098625429873</c:v>
                </c:pt>
                <c:pt idx="23">
                  <c:v>0.4436833387178304</c:v>
                </c:pt>
                <c:pt idx="24">
                  <c:v>0.3158006332035808</c:v>
                </c:pt>
                <c:pt idx="25">
                  <c:v>0.21596386605275658</c:v>
                </c:pt>
                <c:pt idx="26">
                  <c:v>0.1418983713849278</c:v>
                </c:pt>
                <c:pt idx="27">
                  <c:v>0.08957812117937225</c:v>
                </c:pt>
                <c:pt idx="28">
                  <c:v>0.05433187693474332</c:v>
                </c:pt>
                <c:pt idx="29">
                  <c:v>0.031661806331920124</c:v>
                </c:pt>
                <c:pt idx="30">
                  <c:v>0.01772739364775235</c:v>
                </c:pt>
              </c:numCache>
            </c:numRef>
          </c:val>
          <c:smooth val="0"/>
        </c:ser>
        <c:axId val="30175864"/>
        <c:axId val="3147321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722495"/>
        <c:crosses val="autoZero"/>
        <c:auto val="0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53838"/>
        <c:crossesAt val="1"/>
        <c:crossBetween val="between"/>
        <c:dispUnits/>
      </c:valAx>
      <c:catAx>
        <c:axId val="30175864"/>
        <c:scaling>
          <c:orientation val="minMax"/>
        </c:scaling>
        <c:axPos val="b"/>
        <c:delete val="1"/>
        <c:majorTickMark val="in"/>
        <c:minorTickMark val="none"/>
        <c:tickLblPos val="nextTo"/>
        <c:crossAx val="3147321"/>
        <c:crosses val="autoZero"/>
        <c:auto val="0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Nominal!$F$47:$F$66</c:f>
              <c:numCache>
                <c:ptCount val="20"/>
                <c:pt idx="0">
                  <c:v>0.3138</c:v>
                </c:pt>
                <c:pt idx="1">
                  <c:v>0.32</c:v>
                </c:pt>
                <c:pt idx="2">
                  <c:v>0.3097</c:v>
                </c:pt>
                <c:pt idx="3">
                  <c:v>0.3071</c:v>
                </c:pt>
                <c:pt idx="4">
                  <c:v>0.3186</c:v>
                </c:pt>
                <c:pt idx="5">
                  <c:v>0.3069</c:v>
                </c:pt>
                <c:pt idx="6">
                  <c:v>0.3106</c:v>
                </c:pt>
                <c:pt idx="7">
                  <c:v>0.3147</c:v>
                </c:pt>
                <c:pt idx="8">
                  <c:v>0.2979</c:v>
                </c:pt>
                <c:pt idx="9">
                  <c:v>0.2896</c:v>
                </c:pt>
                <c:pt idx="10">
                  <c:v>0.318</c:v>
                </c:pt>
                <c:pt idx="11">
                  <c:v>0.3052</c:v>
                </c:pt>
                <c:pt idx="12">
                  <c:v>0.296</c:v>
                </c:pt>
                <c:pt idx="13">
                  <c:v>0.3241</c:v>
                </c:pt>
                <c:pt idx="14">
                  <c:v>0.3185</c:v>
                </c:pt>
                <c:pt idx="15">
                  <c:v>0.3113</c:v>
                </c:pt>
                <c:pt idx="16">
                  <c:v>0.3118</c:v>
                </c:pt>
                <c:pt idx="17">
                  <c:v>0.3137</c:v>
                </c:pt>
                <c:pt idx="18">
                  <c:v>0.3158</c:v>
                </c:pt>
                <c:pt idx="19">
                  <c:v>0.3175</c:v>
                </c:pt>
              </c:numCache>
            </c:numRef>
          </c:val>
        </c:ser>
        <c:axId val="28325890"/>
        <c:axId val="53606419"/>
      </c:areaChart>
      <c:catAx>
        <c:axId val="28325890"/>
        <c:scaling>
          <c:orientation val="minMax"/>
        </c:scaling>
        <c:axPos val="b"/>
        <c:delete val="1"/>
        <c:majorTickMark val="out"/>
        <c:minorTickMark val="none"/>
        <c:tickLblPos val="nextTo"/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589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695724"/>
        <c:axId val="471526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2.105434424512022E-276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720694"/>
        <c:axId val="61268519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152653"/>
        <c:crosses val="autoZero"/>
        <c:auto val="0"/>
        <c:lblOffset val="100"/>
        <c:tickLblSkip val="1"/>
        <c:noMultiLvlLbl val="0"/>
      </c:catAx>
      <c:valAx>
        <c:axId val="47152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695724"/>
        <c:crossesAt val="1"/>
        <c:crossBetween val="between"/>
        <c:dispUnits/>
      </c:valAx>
      <c:catAx>
        <c:axId val="21720694"/>
        <c:scaling>
          <c:orientation val="minMax"/>
        </c:scaling>
        <c:axPos val="b"/>
        <c:delete val="1"/>
        <c:majorTickMark val="in"/>
        <c:minorTickMark val="none"/>
        <c:tickLblPos val="nextTo"/>
        <c:crossAx val="61268519"/>
        <c:crosses val="autoZero"/>
        <c:auto val="0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Nominal!$F$47:$F$66</c:f>
              <c:numCache>
                <c:ptCount val="20"/>
                <c:pt idx="0">
                  <c:v>0.3138</c:v>
                </c:pt>
                <c:pt idx="1">
                  <c:v>0.32</c:v>
                </c:pt>
                <c:pt idx="2">
                  <c:v>0.3097</c:v>
                </c:pt>
                <c:pt idx="3">
                  <c:v>0.3071</c:v>
                </c:pt>
                <c:pt idx="4">
                  <c:v>0.3186</c:v>
                </c:pt>
                <c:pt idx="5">
                  <c:v>0.3069</c:v>
                </c:pt>
                <c:pt idx="6">
                  <c:v>0.3106</c:v>
                </c:pt>
                <c:pt idx="7">
                  <c:v>0.3147</c:v>
                </c:pt>
                <c:pt idx="8">
                  <c:v>0.2979</c:v>
                </c:pt>
                <c:pt idx="9">
                  <c:v>0.2896</c:v>
                </c:pt>
                <c:pt idx="10">
                  <c:v>0.318</c:v>
                </c:pt>
                <c:pt idx="11">
                  <c:v>0.3052</c:v>
                </c:pt>
                <c:pt idx="12">
                  <c:v>0.296</c:v>
                </c:pt>
                <c:pt idx="13">
                  <c:v>0.3241</c:v>
                </c:pt>
                <c:pt idx="14">
                  <c:v>0.3185</c:v>
                </c:pt>
                <c:pt idx="15">
                  <c:v>0.3113</c:v>
                </c:pt>
                <c:pt idx="16">
                  <c:v>0.3118</c:v>
                </c:pt>
                <c:pt idx="17">
                  <c:v>0.3137</c:v>
                </c:pt>
                <c:pt idx="18">
                  <c:v>0.3158</c:v>
                </c:pt>
                <c:pt idx="19">
                  <c:v>0.3175</c:v>
                </c:pt>
              </c:numCache>
            </c:numRef>
          </c:val>
          <c:smooth val="1"/>
        </c:ser>
        <c:axId val="14545760"/>
        <c:axId val="63802977"/>
      </c:lineChart>
      <c:catAx>
        <c:axId val="1454576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0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5457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355882"/>
        <c:axId val="6586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2.105434424512022E-276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27572"/>
        <c:axId val="5334814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8619"/>
        <c:crosses val="autoZero"/>
        <c:auto val="0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355882"/>
        <c:crossesAt val="1"/>
        <c:crossBetween val="between"/>
        <c:dispUnits/>
      </c:valAx>
      <c:catAx>
        <c:axId val="5927572"/>
        <c:scaling>
          <c:orientation val="minMax"/>
        </c:scaling>
        <c:axPos val="b"/>
        <c:delete val="1"/>
        <c:majorTickMark val="in"/>
        <c:minorTickMark val="none"/>
        <c:tickLblPos val="nextTo"/>
        <c:crossAx val="53348149"/>
        <c:crosses val="autoZero"/>
        <c:auto val="0"/>
        <c:lblOffset val="100"/>
        <c:tickLblSkip val="1"/>
        <c:noMultiLvlLbl val="0"/>
      </c:catAx>
      <c:valAx>
        <c:axId val="533481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Nominal!$F$47:$F$66</c:f>
              <c:numCache>
                <c:ptCount val="20"/>
                <c:pt idx="0">
                  <c:v>0.3138</c:v>
                </c:pt>
                <c:pt idx="1">
                  <c:v>0.32</c:v>
                </c:pt>
                <c:pt idx="2">
                  <c:v>0.3097</c:v>
                </c:pt>
                <c:pt idx="3">
                  <c:v>0.3071</c:v>
                </c:pt>
                <c:pt idx="4">
                  <c:v>0.3186</c:v>
                </c:pt>
                <c:pt idx="5">
                  <c:v>0.3069</c:v>
                </c:pt>
                <c:pt idx="6">
                  <c:v>0.3106</c:v>
                </c:pt>
                <c:pt idx="7">
                  <c:v>0.3147</c:v>
                </c:pt>
                <c:pt idx="8">
                  <c:v>0.2979</c:v>
                </c:pt>
                <c:pt idx="9">
                  <c:v>0.2896</c:v>
                </c:pt>
                <c:pt idx="10">
                  <c:v>0.318</c:v>
                </c:pt>
                <c:pt idx="11">
                  <c:v>0.3052</c:v>
                </c:pt>
                <c:pt idx="12">
                  <c:v>0.296</c:v>
                </c:pt>
                <c:pt idx="13">
                  <c:v>0.3241</c:v>
                </c:pt>
                <c:pt idx="14">
                  <c:v>0.3185</c:v>
                </c:pt>
                <c:pt idx="15">
                  <c:v>0.3113</c:v>
                </c:pt>
                <c:pt idx="16">
                  <c:v>0.3118</c:v>
                </c:pt>
                <c:pt idx="17">
                  <c:v>0.3137</c:v>
                </c:pt>
                <c:pt idx="18">
                  <c:v>0.3158</c:v>
                </c:pt>
                <c:pt idx="19">
                  <c:v>0.3175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Gauss!$N$3:$N$22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Gauss!$O$3:$O$22</c:f>
              <c:numCache>
                <c:ptCount val="2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Gauss!$P$3:$P$22</c:f>
              <c:numCache>
                <c:ptCount val="20"/>
                <c:pt idx="0">
                  <c:v>0.31104000000000004</c:v>
                </c:pt>
                <c:pt idx="1">
                  <c:v>0.31104000000000004</c:v>
                </c:pt>
                <c:pt idx="2">
                  <c:v>0.31104000000000004</c:v>
                </c:pt>
                <c:pt idx="3">
                  <c:v>0.31104000000000004</c:v>
                </c:pt>
                <c:pt idx="4">
                  <c:v>0.31104000000000004</c:v>
                </c:pt>
                <c:pt idx="5">
                  <c:v>0.31104000000000004</c:v>
                </c:pt>
                <c:pt idx="6">
                  <c:v>0.31104000000000004</c:v>
                </c:pt>
                <c:pt idx="7">
                  <c:v>0.31104000000000004</c:v>
                </c:pt>
                <c:pt idx="8">
                  <c:v>0.31104000000000004</c:v>
                </c:pt>
                <c:pt idx="9">
                  <c:v>0.31104000000000004</c:v>
                </c:pt>
                <c:pt idx="10">
                  <c:v>0.31104000000000004</c:v>
                </c:pt>
                <c:pt idx="11">
                  <c:v>0.31104000000000004</c:v>
                </c:pt>
                <c:pt idx="12">
                  <c:v>0.31104000000000004</c:v>
                </c:pt>
                <c:pt idx="13">
                  <c:v>0.31104000000000004</c:v>
                </c:pt>
                <c:pt idx="14">
                  <c:v>0.31104000000000004</c:v>
                </c:pt>
                <c:pt idx="15">
                  <c:v>0.31104000000000004</c:v>
                </c:pt>
                <c:pt idx="16">
                  <c:v>0.31104000000000004</c:v>
                </c:pt>
                <c:pt idx="17">
                  <c:v>0.31104000000000004</c:v>
                </c:pt>
                <c:pt idx="18">
                  <c:v>0.31104000000000004</c:v>
                </c:pt>
                <c:pt idx="19">
                  <c:v>0.31104000000000004</c:v>
                </c:pt>
              </c:numCache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768456"/>
        <c:axId val="444806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781522"/>
        <c:axId val="46162787"/>
      </c:line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480649"/>
        <c:crosses val="autoZero"/>
        <c:auto val="0"/>
        <c:lblOffset val="100"/>
        <c:tickLblSkip val="1"/>
        <c:noMultiLvlLbl val="0"/>
      </c:cat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68456"/>
        <c:crossesAt val="1"/>
        <c:crossBetween val="between"/>
        <c:dispUnits/>
      </c:valAx>
      <c:catAx>
        <c:axId val="64781522"/>
        <c:scaling>
          <c:orientation val="minMax"/>
        </c:scaling>
        <c:axPos val="b"/>
        <c:delete val="1"/>
        <c:majorTickMark val="in"/>
        <c:minorTickMark val="none"/>
        <c:tickLblPos val="nextTo"/>
        <c:crossAx val="46162787"/>
        <c:crosses val="autoZero"/>
        <c:auto val="0"/>
        <c:lblOffset val="100"/>
        <c:tickLblSkip val="1"/>
        <c:noMultiLvlLbl val="0"/>
      </c:catAx>
      <c:valAx>
        <c:axId val="461627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811900"/>
        <c:axId val="48198237"/>
      </c:scatterChart>
      <c:val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98237"/>
        <c:crosses val="max"/>
        <c:crossBetween val="midCat"/>
        <c:dispUnits/>
      </c:valAx>
      <c:valAx>
        <c:axId val="4819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2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2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39209.36125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0.5</v>
      </c>
      <c r="D7" s="68"/>
      <c r="E7" s="67" t="s">
        <v>19</v>
      </c>
      <c r="F7" s="67"/>
      <c r="G7" s="36">
        <v>0.31104000000000004</v>
      </c>
      <c r="H7" s="6"/>
    </row>
    <row r="8" spans="2:8" ht="13.5">
      <c r="B8" s="58" t="s">
        <v>37</v>
      </c>
      <c r="C8" s="68">
        <v>-0.5</v>
      </c>
      <c r="D8" s="68"/>
      <c r="E8" s="63" t="s">
        <v>12</v>
      </c>
      <c r="F8" s="63"/>
      <c r="G8" s="35">
        <v>0.3241</v>
      </c>
      <c r="H8" s="5"/>
    </row>
    <row r="9" spans="5:8" ht="13.5">
      <c r="E9" s="63" t="s">
        <v>13</v>
      </c>
      <c r="F9" s="63"/>
      <c r="G9" s="35">
        <v>0.2896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0.034499999999999975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20</v>
      </c>
      <c r="N12" s="44">
        <v>20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20</v>
      </c>
      <c r="N15" s="44">
        <v>20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0.2098349319476256</v>
      </c>
      <c r="L18" s="42">
        <v>0.3185940922227246</v>
      </c>
      <c r="M18" s="42">
        <v>0.23577961334638786</v>
      </c>
      <c r="N18" s="51">
        <v>0.3241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-0.2102787734563627</v>
      </c>
      <c r="L19" s="42">
        <v>-0.31734041003438307</v>
      </c>
      <c r="M19" s="42">
        <v>-0.256343071042906</v>
      </c>
      <c r="N19" s="51">
        <v>0.2896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0.4201137054039883</v>
      </c>
      <c r="L20" s="42">
        <v>0.6359345022571077</v>
      </c>
      <c r="M20" s="42">
        <v>0.49212268438929385</v>
      </c>
      <c r="N20" s="51">
        <v>0.034499999999999975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-0.006475892751365819</v>
      </c>
      <c r="L22" s="42">
        <v>-0.0009169999796890593</v>
      </c>
      <c r="M22" s="42">
        <v>0.005455589223410495</v>
      </c>
      <c r="N22" s="51">
        <v>0.31104000000000004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0.12841159653541764</v>
      </c>
      <c r="L23" s="42">
        <v>0.23847288691592455</v>
      </c>
      <c r="M23" s="42">
        <v>0.15317066736896096</v>
      </c>
      <c r="N23" s="51">
        <v>0.3111592988503527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0.13157987743231422</v>
      </c>
      <c r="L24" s="42">
        <v>0.24466621065626834</v>
      </c>
      <c r="M24" s="42">
        <v>0.1570500754485594</v>
      </c>
      <c r="N24" s="51">
        <v>0.00868303851740458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10.381505061772476</v>
      </c>
      <c r="D47" s="24">
        <v>26.72443295847307</v>
      </c>
      <c r="E47" s="24">
        <v>-16.304660449391722</v>
      </c>
      <c r="F47" s="60">
        <v>0.3138</v>
      </c>
    </row>
    <row r="48" spans="2:6" ht="13.5">
      <c r="B48" s="27" t="s">
        <v>57</v>
      </c>
      <c r="C48" s="24">
        <v>15.048061680549345</v>
      </c>
      <c r="D48" s="24">
        <v>34.55002693066474</v>
      </c>
      <c r="E48" s="24">
        <v>-13.778998334985445</v>
      </c>
      <c r="F48" s="60">
        <v>0.32</v>
      </c>
    </row>
    <row r="49" spans="2:6" ht="13.5">
      <c r="B49" s="27" t="s">
        <v>58</v>
      </c>
      <c r="C49" s="24">
        <v>14.99787516731385</v>
      </c>
      <c r="D49" s="24">
        <v>37.37320446707733</v>
      </c>
      <c r="E49" s="24">
        <v>-24.280912009253797</v>
      </c>
      <c r="F49" s="60">
        <v>0.3097</v>
      </c>
    </row>
    <row r="50" spans="2:6" ht="13.5">
      <c r="B50" s="27" t="s">
        <v>59</v>
      </c>
      <c r="C50" s="24">
        <v>22.80810364739446</v>
      </c>
      <c r="D50" s="24">
        <v>44.42064772357581</v>
      </c>
      <c r="E50" s="24">
        <v>-20.28858495284024</v>
      </c>
      <c r="F50" s="60">
        <v>0.3071</v>
      </c>
    </row>
    <row r="51" spans="2:6" ht="13.5">
      <c r="B51" s="27" t="s">
        <v>60</v>
      </c>
      <c r="C51" s="24">
        <v>37.89933470861804</v>
      </c>
      <c r="D51" s="24">
        <v>47.506094092222725</v>
      </c>
      <c r="E51" s="24">
        <v>-32.94128167183914</v>
      </c>
      <c r="F51" s="60">
        <v>0.3186</v>
      </c>
    </row>
    <row r="52" spans="2:6" ht="13.5">
      <c r="B52" s="27" t="s">
        <v>61</v>
      </c>
      <c r="C52" s="24">
        <v>27.2893256043103</v>
      </c>
      <c r="D52" s="24">
        <v>42.46132866775446</v>
      </c>
      <c r="E52" s="24">
        <v>-45.53412563174732</v>
      </c>
      <c r="F52" s="60">
        <v>0.3069</v>
      </c>
    </row>
    <row r="53" spans="2:6" ht="13.5">
      <c r="B53" s="27" t="s">
        <v>62</v>
      </c>
      <c r="C53" s="24">
        <v>33.07466828754354</v>
      </c>
      <c r="D53" s="24">
        <v>38.55051605173014</v>
      </c>
      <c r="E53" s="24">
        <v>-55.543028794926855</v>
      </c>
      <c r="F53" s="60">
        <v>0.3106</v>
      </c>
    </row>
    <row r="54" spans="2:6" ht="13.5">
      <c r="B54" s="27" t="s">
        <v>63</v>
      </c>
      <c r="C54" s="24">
        <v>50.766371056377324</v>
      </c>
      <c r="D54" s="24">
        <v>41.643762975403604</v>
      </c>
      <c r="E54" s="24">
        <v>-43.73062202202811</v>
      </c>
      <c r="F54" s="60">
        <v>0.3147</v>
      </c>
    </row>
    <row r="55" spans="2:6" ht="13.5">
      <c r="B55" s="27" t="s">
        <v>64</v>
      </c>
      <c r="C55" s="24">
        <v>68.10545181935883</v>
      </c>
      <c r="D55" s="24">
        <v>18.757887450486304</v>
      </c>
      <c r="E55" s="24">
        <v>-58.25217228509561</v>
      </c>
      <c r="F55" s="60">
        <v>0.2979</v>
      </c>
    </row>
    <row r="56" spans="2:6" ht="13.5">
      <c r="B56" s="27" t="s">
        <v>65</v>
      </c>
      <c r="C56" s="24">
        <v>45.27468732229043</v>
      </c>
      <c r="D56" s="24">
        <v>17.736046063427402</v>
      </c>
      <c r="E56" s="24">
        <v>-76.64710201475472</v>
      </c>
      <c r="F56" s="60">
        <v>0.2896</v>
      </c>
    </row>
    <row r="57" spans="2:6" ht="13.5">
      <c r="B57" s="27" t="s">
        <v>66</v>
      </c>
      <c r="C57" s="24">
        <v>45.886551820410425</v>
      </c>
      <c r="D57" s="24">
        <v>-15.166597527303812</v>
      </c>
      <c r="E57" s="24">
        <v>-77.70331081857042</v>
      </c>
      <c r="F57" s="60">
        <v>0.318</v>
      </c>
    </row>
    <row r="58" spans="2:6" ht="13.5">
      <c r="B58" s="27" t="s">
        <v>67</v>
      </c>
      <c r="C58" s="24">
        <v>70.12224238719543</v>
      </c>
      <c r="D58" s="24">
        <v>-20.03733365282093</v>
      </c>
      <c r="E58" s="24">
        <v>-59.94943577995896</v>
      </c>
      <c r="F58" s="60">
        <v>0.3052</v>
      </c>
    </row>
    <row r="59" spans="2:6" ht="13.5">
      <c r="B59" s="27" t="s">
        <v>68</v>
      </c>
      <c r="C59" s="24">
        <v>52.70506042058847</v>
      </c>
      <c r="D59" s="24">
        <v>-42.14165650334853</v>
      </c>
      <c r="E59" s="24">
        <v>-45.348031524486</v>
      </c>
      <c r="F59" s="60">
        <v>0.296</v>
      </c>
    </row>
    <row r="60" spans="2:6" ht="13.5">
      <c r="B60" s="27" t="s">
        <v>69</v>
      </c>
      <c r="C60" s="24">
        <v>33.736724347859614</v>
      </c>
      <c r="D60" s="24">
        <v>-37.92453049222283</v>
      </c>
      <c r="E60" s="24">
        <v>-56.67473136770158</v>
      </c>
      <c r="F60" s="60">
        <v>0.3241</v>
      </c>
    </row>
    <row r="61" spans="2:6" ht="13.5">
      <c r="B61" s="27" t="s">
        <v>70</v>
      </c>
      <c r="C61" s="24">
        <v>25.587822373503023</v>
      </c>
      <c r="D61" s="24">
        <v>-42.87004889329164</v>
      </c>
      <c r="E61" s="24">
        <v>-42.570231640769876</v>
      </c>
      <c r="F61" s="60">
        <v>0.3185</v>
      </c>
    </row>
    <row r="62" spans="2:6" ht="13.5">
      <c r="B62" s="27" t="s">
        <v>71</v>
      </c>
      <c r="C62" s="24">
        <v>36.87314332997462</v>
      </c>
      <c r="D62" s="24">
        <v>-40.051595014349644</v>
      </c>
      <c r="E62" s="24">
        <v>-32.06997498001635</v>
      </c>
      <c r="F62" s="60">
        <v>0.3113</v>
      </c>
    </row>
    <row r="63" spans="2:6" ht="13.5">
      <c r="B63" s="27" t="s">
        <v>72</v>
      </c>
      <c r="C63" s="24">
        <v>15.143482831502629</v>
      </c>
      <c r="D63" s="24">
        <v>-37.03320414844427</v>
      </c>
      <c r="E63" s="24">
        <v>-24.50325534322766</v>
      </c>
      <c r="F63" s="60">
        <v>0.3118</v>
      </c>
    </row>
    <row r="64" spans="2:6" ht="13.5">
      <c r="B64" s="27" t="s">
        <v>73</v>
      </c>
      <c r="C64" s="24">
        <v>22.64563118469835</v>
      </c>
      <c r="D64" s="24">
        <v>-29.168950297372398</v>
      </c>
      <c r="E64" s="24">
        <v>-20.14390297704479</v>
      </c>
      <c r="F64" s="60">
        <v>0.3137</v>
      </c>
    </row>
    <row r="65" spans="2:6" ht="13.5">
      <c r="B65" s="27" t="s">
        <v>74</v>
      </c>
      <c r="C65" s="24">
        <v>17.443936506489734</v>
      </c>
      <c r="D65" s="24">
        <v>-22.56339714722862</v>
      </c>
      <c r="E65" s="24">
        <v>-15.7802600487884</v>
      </c>
      <c r="F65" s="60">
        <v>0.3158</v>
      </c>
    </row>
    <row r="66" spans="2:6" ht="13.5">
      <c r="B66" s="27" t="s">
        <v>75</v>
      </c>
      <c r="C66" s="24">
        <v>10.225674731395559</v>
      </c>
      <c r="D66" s="24">
        <v>-25.80145385105169</v>
      </c>
      <c r="E66" s="24">
        <v>-16.00211982216087</v>
      </c>
      <c r="F66" s="60">
        <v>0.3175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39209.36125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0.31104000000000004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0.5</v>
      </c>
      <c r="D8" s="73"/>
      <c r="E8" s="2"/>
      <c r="F8" s="14" t="s">
        <v>12</v>
      </c>
      <c r="G8" s="35">
        <v>0.3241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-0.5</v>
      </c>
      <c r="D9" s="73"/>
      <c r="E9" s="2"/>
      <c r="F9" s="14" t="s">
        <v>13</v>
      </c>
      <c r="G9" s="35">
        <v>0.2896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0.034499999999999975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0.00868303851740458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10.517632445643915</v>
      </c>
      <c r="D47" s="24">
        <v>26.568328551972456</v>
      </c>
      <c r="E47" s="24">
        <v>-16.54044005495544</v>
      </c>
      <c r="F47" s="60">
        <v>0.3138</v>
      </c>
    </row>
    <row r="48" spans="2:6" ht="13.5">
      <c r="B48" s="27" t="s">
        <v>57</v>
      </c>
      <c r="C48" s="24">
        <v>15.258340431672577</v>
      </c>
      <c r="D48" s="24">
        <v>34.38561151870931</v>
      </c>
      <c r="E48" s="24">
        <v>-13.955442887616986</v>
      </c>
      <c r="F48" s="60">
        <v>0.32</v>
      </c>
    </row>
    <row r="49" spans="2:6" ht="13.5">
      <c r="B49" s="27" t="s">
        <v>58</v>
      </c>
      <c r="C49" s="24">
        <v>15.090712917177287</v>
      </c>
      <c r="D49" s="24">
        <v>37.12534760258416</v>
      </c>
      <c r="E49" s="24">
        <v>-24.441711689723938</v>
      </c>
      <c r="F49" s="60">
        <v>0.3097</v>
      </c>
    </row>
    <row r="50" spans="2:6" ht="13.5">
      <c r="B50" s="27" t="s">
        <v>59</v>
      </c>
      <c r="C50" s="24">
        <v>22.919477935320042</v>
      </c>
      <c r="D50" s="24">
        <v>44.15009031871438</v>
      </c>
      <c r="E50" s="24">
        <v>-20.382039133558752</v>
      </c>
      <c r="F50" s="60">
        <v>0.3071</v>
      </c>
    </row>
    <row r="51" spans="2:6" ht="13.5">
      <c r="B51" s="27" t="s">
        <v>60</v>
      </c>
      <c r="C51" s="24">
        <v>37.89933470861804</v>
      </c>
      <c r="D51" s="24">
        <v>47.1875</v>
      </c>
      <c r="E51" s="24">
        <v>-32.941281671839135</v>
      </c>
      <c r="F51" s="60">
        <v>0.3186</v>
      </c>
    </row>
    <row r="52" spans="2:6" ht="13.5">
      <c r="B52" s="27" t="s">
        <v>61</v>
      </c>
      <c r="C52" s="24">
        <v>27.261257351580156</v>
      </c>
      <c r="D52" s="24">
        <v>42.159586399797746</v>
      </c>
      <c r="E52" s="24">
        <v>-45.48550967729037</v>
      </c>
      <c r="F52" s="60">
        <v>0.3069</v>
      </c>
    </row>
    <row r="53" spans="2:6" ht="13.5">
      <c r="B53" s="27" t="s">
        <v>62</v>
      </c>
      <c r="C53" s="24">
        <v>33.0077784170884</v>
      </c>
      <c r="D53" s="24">
        <v>38.27024897602047</v>
      </c>
      <c r="E53" s="24">
        <v>-55.427171989112495</v>
      </c>
      <c r="F53" s="60">
        <v>0.3106</v>
      </c>
    </row>
    <row r="54" spans="2:6" ht="13.5">
      <c r="B54" s="27" t="s">
        <v>63</v>
      </c>
      <c r="C54" s="24">
        <v>50.64045723589026</v>
      </c>
      <c r="D54" s="24">
        <v>41.37540259157446</v>
      </c>
      <c r="E54" s="24">
        <v>-43.62496781096515</v>
      </c>
      <c r="F54" s="60">
        <v>0.3147</v>
      </c>
    </row>
    <row r="55" spans="2:6" ht="13.5">
      <c r="B55" s="27" t="s">
        <v>64</v>
      </c>
      <c r="C55" s="24">
        <v>67.90396570201756</v>
      </c>
      <c r="D55" s="24">
        <v>18.618089628491678</v>
      </c>
      <c r="E55" s="24">
        <v>-58.083105408907976</v>
      </c>
      <c r="F55" s="60">
        <v>0.2979</v>
      </c>
    </row>
    <row r="56" spans="2:6" ht="13.5">
      <c r="B56" s="27" t="s">
        <v>65</v>
      </c>
      <c r="C56" s="24">
        <v>45.145729124324426</v>
      </c>
      <c r="D56" s="24">
        <v>17.60431677860155</v>
      </c>
      <c r="E56" s="24">
        <v>-76.42373986582892</v>
      </c>
      <c r="F56" s="60">
        <v>0.2896</v>
      </c>
    </row>
    <row r="57" spans="2:6" ht="13.5">
      <c r="B57" s="27" t="s">
        <v>66</v>
      </c>
      <c r="C57" s="24">
        <v>45.73855184516614</v>
      </c>
      <c r="D57" s="24">
        <v>-15.050252085542132</v>
      </c>
      <c r="E57" s="24">
        <v>-77.44696774752751</v>
      </c>
      <c r="F57" s="60">
        <v>0.318</v>
      </c>
    </row>
    <row r="58" spans="2:6" ht="13.5">
      <c r="B58" s="27" t="s">
        <v>67</v>
      </c>
      <c r="C58" s="24">
        <v>69.9124074552478</v>
      </c>
      <c r="D58" s="24">
        <v>-19.90272239056365</v>
      </c>
      <c r="E58" s="24">
        <v>-59.77336197397571</v>
      </c>
      <c r="F58" s="60">
        <v>0.3052</v>
      </c>
    </row>
    <row r="59" spans="2:6" ht="13.5">
      <c r="B59" s="27" t="s">
        <v>68</v>
      </c>
      <c r="C59" s="24">
        <v>52.629926724742276</v>
      </c>
      <c r="D59" s="24">
        <v>-41.86237689235803</v>
      </c>
      <c r="E59" s="24">
        <v>-45.284987326652896</v>
      </c>
      <c r="F59" s="60">
        <v>0.296</v>
      </c>
    </row>
    <row r="60" spans="2:6" ht="13.5">
      <c r="B60" s="27" t="s">
        <v>69</v>
      </c>
      <c r="C60" s="24">
        <v>33.664715762321485</v>
      </c>
      <c r="D60" s="24">
        <v>-37.63419969094042</v>
      </c>
      <c r="E60" s="24">
        <v>-56.55001178194285</v>
      </c>
      <c r="F60" s="60">
        <v>0.3241</v>
      </c>
    </row>
    <row r="61" spans="2:6" ht="13.5">
      <c r="B61" s="27" t="s">
        <v>70</v>
      </c>
      <c r="C61" s="24">
        <v>25.574083416410065</v>
      </c>
      <c r="D61" s="24">
        <v>-42.55270848450092</v>
      </c>
      <c r="E61" s="24">
        <v>-42.54643508053377</v>
      </c>
      <c r="F61" s="60">
        <v>0.3185</v>
      </c>
    </row>
    <row r="62" spans="2:6" ht="13.5">
      <c r="B62" s="27" t="s">
        <v>71</v>
      </c>
      <c r="C62" s="24">
        <v>36.957068688068084</v>
      </c>
      <c r="D62" s="24">
        <v>-39.76023369131432</v>
      </c>
      <c r="E62" s="24">
        <v>-32.14039849184225</v>
      </c>
      <c r="F62" s="60">
        <v>0.3113</v>
      </c>
    </row>
    <row r="63" spans="2:6" ht="13.5">
      <c r="B63" s="27" t="s">
        <v>72</v>
      </c>
      <c r="C63" s="24">
        <v>15.239966250872287</v>
      </c>
      <c r="D63" s="24">
        <v>-36.7883356943727</v>
      </c>
      <c r="E63" s="24">
        <v>-24.67036952786916</v>
      </c>
      <c r="F63" s="60">
        <v>0.3118</v>
      </c>
    </row>
    <row r="64" spans="2:6" ht="13.5">
      <c r="B64" s="27" t="s">
        <v>73</v>
      </c>
      <c r="C64" s="24">
        <v>22.799903335124267</v>
      </c>
      <c r="D64" s="24">
        <v>-28.928370358090273</v>
      </c>
      <c r="E64" s="24">
        <v>-20.273352681650554</v>
      </c>
      <c r="F64" s="60">
        <v>0.3137</v>
      </c>
    </row>
    <row r="65" spans="2:6" ht="13.5">
      <c r="B65" s="27" t="s">
        <v>74</v>
      </c>
      <c r="C65" s="24">
        <v>17.6254911062897</v>
      </c>
      <c r="D65" s="24">
        <v>-22.354646805881703</v>
      </c>
      <c r="E65" s="24">
        <v>-15.932602447441427</v>
      </c>
      <c r="F65" s="60">
        <v>0.3158</v>
      </c>
    </row>
    <row r="66" spans="2:6" ht="13.5">
      <c r="B66" s="27" t="s">
        <v>75</v>
      </c>
      <c r="C66" s="24">
        <v>10.358371290598987</v>
      </c>
      <c r="D66" s="24">
        <v>-25.62715641992706</v>
      </c>
      <c r="E66" s="24">
        <v>-16.23195700482078</v>
      </c>
      <c r="F66" s="60">
        <v>0.3175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39209.36125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0.31104000000000004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0.5</v>
      </c>
      <c r="D8" s="73"/>
      <c r="E8" s="1"/>
      <c r="F8" s="14" t="s">
        <v>12</v>
      </c>
      <c r="G8" s="35">
        <v>0.3241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-0.5</v>
      </c>
      <c r="D9" s="73"/>
      <c r="E9" s="1"/>
      <c r="F9" s="14" t="s">
        <v>13</v>
      </c>
      <c r="G9" s="35">
        <v>0.2896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0.034499999999999975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0.00868303851740458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-0.13612738387143963</v>
      </c>
      <c r="D47" s="24">
        <v>0.15610440650061363</v>
      </c>
      <c r="E47" s="24">
        <v>0.23577960556371735</v>
      </c>
      <c r="F47" s="60">
        <v>0.3138</v>
      </c>
    </row>
    <row r="48" spans="2:6" ht="13.5">
      <c r="B48" s="27" t="s">
        <v>57</v>
      </c>
      <c r="C48" s="24">
        <v>-0.2102787511232318</v>
      </c>
      <c r="D48" s="24">
        <v>0.16441541195543152</v>
      </c>
      <c r="E48" s="24">
        <v>0.17644455263154057</v>
      </c>
      <c r="F48" s="60">
        <v>0.32</v>
      </c>
    </row>
    <row r="49" spans="2:6" ht="13.5">
      <c r="B49" s="27" t="s">
        <v>58</v>
      </c>
      <c r="C49" s="24">
        <v>-0.09283774986343651</v>
      </c>
      <c r="D49" s="24">
        <v>0.24785686449317268</v>
      </c>
      <c r="E49" s="24">
        <v>0.16079968047014148</v>
      </c>
      <c r="F49" s="60">
        <v>0.3097</v>
      </c>
    </row>
    <row r="50" spans="2:6" ht="13.5">
      <c r="B50" s="27" t="s">
        <v>59</v>
      </c>
      <c r="C50" s="24">
        <v>-0.11137428792558168</v>
      </c>
      <c r="D50" s="24">
        <v>0.2705574048614281</v>
      </c>
      <c r="E50" s="24">
        <v>0.09345418071851341</v>
      </c>
      <c r="F50" s="60">
        <v>0.3071</v>
      </c>
    </row>
    <row r="51" spans="2:6" ht="13.5">
      <c r="B51" s="27" t="s">
        <v>60</v>
      </c>
      <c r="C51" s="24">
        <v>0</v>
      </c>
      <c r="D51" s="24">
        <v>0.3185940922227246</v>
      </c>
      <c r="E51" s="24">
        <v>-7.105427357601002E-15</v>
      </c>
      <c r="F51" s="60">
        <v>0.3186</v>
      </c>
    </row>
    <row r="52" spans="2:6" ht="13.5">
      <c r="B52" s="27" t="s">
        <v>61</v>
      </c>
      <c r="C52" s="24">
        <v>0.028068252730143683</v>
      </c>
      <c r="D52" s="24">
        <v>0.3017422679567119</v>
      </c>
      <c r="E52" s="24">
        <v>-0.048615954456948884</v>
      </c>
      <c r="F52" s="60">
        <v>0.3069</v>
      </c>
    </row>
    <row r="53" spans="2:6" ht="13.5">
      <c r="B53" s="27" t="s">
        <v>62</v>
      </c>
      <c r="C53" s="24">
        <v>0.06688987045513528</v>
      </c>
      <c r="D53" s="24">
        <v>0.28026707570967346</v>
      </c>
      <c r="E53" s="24">
        <v>-0.11585680581436009</v>
      </c>
      <c r="F53" s="60">
        <v>0.3106</v>
      </c>
    </row>
    <row r="54" spans="2:6" ht="13.5">
      <c r="B54" s="27" t="s">
        <v>63</v>
      </c>
      <c r="C54" s="24">
        <v>0.1259138204870638</v>
      </c>
      <c r="D54" s="24">
        <v>0.2683603838291404</v>
      </c>
      <c r="E54" s="24">
        <v>-0.10565421106295503</v>
      </c>
      <c r="F54" s="60">
        <v>0.3147</v>
      </c>
    </row>
    <row r="55" spans="2:6" ht="13.5">
      <c r="B55" s="27" t="s">
        <v>64</v>
      </c>
      <c r="C55" s="24">
        <v>0.20148611734127542</v>
      </c>
      <c r="D55" s="24">
        <v>0.13979782199462676</v>
      </c>
      <c r="E55" s="24">
        <v>-0.16906687618763527</v>
      </c>
      <c r="F55" s="60">
        <v>0.2979</v>
      </c>
    </row>
    <row r="56" spans="2:6" ht="13.5">
      <c r="B56" s="27" t="s">
        <v>65</v>
      </c>
      <c r="C56" s="24">
        <v>0.12895819796600705</v>
      </c>
      <c r="D56" s="24">
        <v>0.13172928482585178</v>
      </c>
      <c r="E56" s="24">
        <v>-0.2233621489258013</v>
      </c>
      <c r="F56" s="60">
        <v>0.2896</v>
      </c>
    </row>
    <row r="57" spans="2:6" ht="13.5">
      <c r="B57" s="27" t="s">
        <v>66</v>
      </c>
      <c r="C57" s="24">
        <v>0.1479999752442822</v>
      </c>
      <c r="D57" s="24">
        <v>-0.11634544176168049</v>
      </c>
      <c r="E57" s="24">
        <v>-0.256343071042906</v>
      </c>
      <c r="F57" s="60">
        <v>0.318</v>
      </c>
    </row>
    <row r="58" spans="2:6" ht="13.5">
      <c r="B58" s="27" t="s">
        <v>67</v>
      </c>
      <c r="C58" s="24">
        <v>0.2098349319476256</v>
      </c>
      <c r="D58" s="24">
        <v>-0.13461126225728037</v>
      </c>
      <c r="E58" s="24">
        <v>-0.1760738059832505</v>
      </c>
      <c r="F58" s="60">
        <v>0.3052</v>
      </c>
    </row>
    <row r="59" spans="2:6" ht="13.5">
      <c r="B59" s="27" t="s">
        <v>68</v>
      </c>
      <c r="C59" s="24">
        <v>0.07513369584619056</v>
      </c>
      <c r="D59" s="24">
        <v>-0.2792796109904998</v>
      </c>
      <c r="E59" s="24">
        <v>-0.06304419783310067</v>
      </c>
      <c r="F59" s="60">
        <v>0.296</v>
      </c>
    </row>
    <row r="60" spans="2:6" ht="13.5">
      <c r="B60" s="27" t="s">
        <v>69</v>
      </c>
      <c r="C60" s="24">
        <v>0.0720085855381285</v>
      </c>
      <c r="D60" s="24">
        <v>-0.2903308012824084</v>
      </c>
      <c r="E60" s="24">
        <v>-0.12471958575873288</v>
      </c>
      <c r="F60" s="60">
        <v>0.3241</v>
      </c>
    </row>
    <row r="61" spans="2:6" ht="13.5">
      <c r="B61" s="27" t="s">
        <v>70</v>
      </c>
      <c r="C61" s="24">
        <v>0.013738957092957804</v>
      </c>
      <c r="D61" s="24">
        <v>-0.3173404087907201</v>
      </c>
      <c r="E61" s="24">
        <v>-0.02379656023610721</v>
      </c>
      <c r="F61" s="60">
        <v>0.3185</v>
      </c>
    </row>
    <row r="62" spans="2:6" ht="13.5">
      <c r="B62" s="27" t="s">
        <v>71</v>
      </c>
      <c r="C62" s="24">
        <v>-0.08392535809346668</v>
      </c>
      <c r="D62" s="24">
        <v>-0.2913613230353249</v>
      </c>
      <c r="E62" s="24">
        <v>0.07042351182590068</v>
      </c>
      <c r="F62" s="60">
        <v>0.3113</v>
      </c>
    </row>
    <row r="63" spans="2:6" ht="13.5">
      <c r="B63" s="27" t="s">
        <v>72</v>
      </c>
      <c r="C63" s="24">
        <v>-0.09648341936965821</v>
      </c>
      <c r="D63" s="24">
        <v>-0.24486845407157176</v>
      </c>
      <c r="E63" s="24">
        <v>0.1671141846414983</v>
      </c>
      <c r="F63" s="60">
        <v>0.3118</v>
      </c>
    </row>
    <row r="64" spans="2:6" ht="13.5">
      <c r="B64" s="27" t="s">
        <v>73</v>
      </c>
      <c r="C64" s="24">
        <v>-0.1542721504259177</v>
      </c>
      <c r="D64" s="24">
        <v>-0.2405799392821244</v>
      </c>
      <c r="E64" s="24">
        <v>0.129449704605765</v>
      </c>
      <c r="F64" s="60">
        <v>0.3137</v>
      </c>
    </row>
    <row r="65" spans="2:6" ht="13.5">
      <c r="B65" s="27" t="s">
        <v>74</v>
      </c>
      <c r="C65" s="24">
        <v>-0.18155459979996635</v>
      </c>
      <c r="D65" s="24">
        <v>-0.20875034134691717</v>
      </c>
      <c r="E65" s="24">
        <v>0.1523423986530279</v>
      </c>
      <c r="F65" s="60">
        <v>0.3158</v>
      </c>
    </row>
    <row r="66" spans="2:6" ht="13.5">
      <c r="B66" s="27" t="s">
        <v>75</v>
      </c>
      <c r="C66" s="24">
        <v>-0.1326965592034277</v>
      </c>
      <c r="D66" s="24">
        <v>-0.1742974311246286</v>
      </c>
      <c r="E66" s="24">
        <v>0.22983718265991016</v>
      </c>
      <c r="F66" s="60">
        <v>0.3175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39209.36125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20</v>
      </c>
      <c r="F36" s="44">
        <v>20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20</v>
      </c>
      <c r="F39" s="44">
        <v>20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0.2098349319476256</v>
      </c>
      <c r="D42" s="42">
        <v>0.3185940922227246</v>
      </c>
      <c r="E42" s="42">
        <v>0.23577961334638786</v>
      </c>
      <c r="F42" s="51">
        <v>0.3241</v>
      </c>
    </row>
    <row r="43" spans="2:6" ht="13.5">
      <c r="B43" s="49" t="s">
        <v>13</v>
      </c>
      <c r="C43" s="42">
        <v>-0.2102787734563627</v>
      </c>
      <c r="D43" s="42">
        <v>-0.31734041003438307</v>
      </c>
      <c r="E43" s="42">
        <v>-0.256343071042906</v>
      </c>
      <c r="F43" s="51">
        <v>0.2896</v>
      </c>
    </row>
    <row r="44" spans="2:6" ht="13.5">
      <c r="B44" s="49" t="s">
        <v>14</v>
      </c>
      <c r="C44" s="42">
        <v>0.4201137054039883</v>
      </c>
      <c r="D44" s="42">
        <v>0.6359345022571077</v>
      </c>
      <c r="E44" s="42">
        <v>0.49212268438929385</v>
      </c>
      <c r="F44" s="51">
        <v>0.034499999999999975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-0.006475892751365819</v>
      </c>
      <c r="D46" s="42">
        <v>-0.0009169999796890593</v>
      </c>
      <c r="E46" s="42">
        <v>0.005455589223410495</v>
      </c>
      <c r="F46" s="51">
        <v>0.31104000000000004</v>
      </c>
    </row>
    <row r="47" spans="2:6" ht="13.5">
      <c r="B47" s="49" t="s">
        <v>26</v>
      </c>
      <c r="C47" s="42">
        <v>0.12841159653541764</v>
      </c>
      <c r="D47" s="42">
        <v>0.23847288691592455</v>
      </c>
      <c r="E47" s="42">
        <v>0.15317066736896096</v>
      </c>
      <c r="F47" s="51">
        <v>0.3111592988503527</v>
      </c>
    </row>
    <row r="48" spans="2:6" ht="13.5">
      <c r="B48" s="49" t="s">
        <v>27</v>
      </c>
      <c r="C48" s="42">
        <v>0.13157987743231422</v>
      </c>
      <c r="D48" s="42">
        <v>0.24466621065626834</v>
      </c>
      <c r="E48" s="42">
        <v>0.1570500754485594</v>
      </c>
      <c r="F48" s="51">
        <v>0.00868303851740458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0.5</v>
      </c>
      <c r="C1">
        <f>MAX(GaussDistr_1)-1</f>
        <v>2</v>
      </c>
      <c r="F1" t="s">
        <v>21</v>
      </c>
      <c r="G1">
        <v>20</v>
      </c>
    </row>
    <row r="2" spans="2:3" ht="12.75">
      <c r="B2">
        <v>-0.5</v>
      </c>
      <c r="C2">
        <f>MAX(GaussDistr_1)-1</f>
        <v>2</v>
      </c>
    </row>
    <row r="3" spans="1:16" ht="12.75">
      <c r="A3" t="str">
        <f>"-3s"</f>
        <v>-3s</v>
      </c>
      <c r="B3">
        <v>0.2849908844477863</v>
      </c>
      <c r="C3">
        <f aca="true" t="shared" si="0" ref="C3:C33">NORMDIST(B3,AveDev3D_0,StandardDev3D_0,FALSE)*NumPoints_7*I3</f>
        <v>0.01772739364775235</v>
      </c>
      <c r="D3">
        <v>0</v>
      </c>
      <c r="F3" t="s">
        <v>17</v>
      </c>
      <c r="G3">
        <v>15</v>
      </c>
      <c r="I3">
        <f>B5-B4</f>
        <v>0.0017366077034809413</v>
      </c>
      <c r="N3">
        <v>0.5</v>
      </c>
      <c r="O3">
        <v>-0.5</v>
      </c>
      <c r="P3">
        <v>0.31104000000000004</v>
      </c>
    </row>
    <row r="4" spans="1:16" ht="12.75">
      <c r="B4">
        <v>0.2867274921512672</v>
      </c>
      <c r="C4">
        <f t="shared" si="0"/>
        <v>0.031661806331920124</v>
      </c>
      <c r="D4">
        <v>0</v>
      </c>
      <c r="F4" t="s">
        <v>18</v>
      </c>
      <c r="G4">
        <v>5</v>
      </c>
      <c r="I4">
        <f>I3</f>
        <v>0.0017366077034809413</v>
      </c>
      <c r="N4">
        <v>0.5</v>
      </c>
      <c r="O4">
        <v>-0.5</v>
      </c>
      <c r="P4">
        <v>0.31104000000000004</v>
      </c>
    </row>
    <row r="5" spans="1:16" ht="12.75">
      <c r="B5">
        <v>0.28846409985474813</v>
      </c>
      <c r="C5">
        <f t="shared" si="0"/>
        <v>0.05433187693474332</v>
      </c>
      <c r="D5">
        <v>1</v>
      </c>
      <c r="I5">
        <f>I4</f>
        <v>0.0017366077034809413</v>
      </c>
      <c r="N5">
        <v>0.5</v>
      </c>
      <c r="O5">
        <v>-0.5</v>
      </c>
      <c r="P5">
        <v>0.31104000000000004</v>
      </c>
    </row>
    <row r="6" spans="1:16" ht="12.75">
      <c r="B6">
        <v>0.290200707558229</v>
      </c>
      <c r="C6">
        <f t="shared" si="0"/>
        <v>0.08957812117937225</v>
      </c>
      <c r="D6">
        <v>0</v>
      </c>
      <c r="I6">
        <f aca="true" t="shared" si="1" ref="I6:I33">I5</f>
        <v>0.0017366077034809413</v>
      </c>
      <c r="N6">
        <v>0.5</v>
      </c>
      <c r="O6">
        <v>-0.5</v>
      </c>
      <c r="P6">
        <v>0.31104000000000004</v>
      </c>
    </row>
    <row r="7" spans="1:16" ht="12.75">
      <c r="B7">
        <v>0.29193731526170996</v>
      </c>
      <c r="C7">
        <f t="shared" si="0"/>
        <v>0.1418983713849278</v>
      </c>
      <c r="D7">
        <v>0</v>
      </c>
      <c r="I7">
        <f t="shared" si="1"/>
        <v>0.0017366077034809413</v>
      </c>
      <c r="N7">
        <v>0.5</v>
      </c>
      <c r="O7">
        <v>-0.5</v>
      </c>
      <c r="P7">
        <v>0.31104000000000004</v>
      </c>
    </row>
    <row r="8" spans="1:16" ht="12.75">
      <c r="A8" t="str">
        <f>"-2s"</f>
        <v>-2s</v>
      </c>
      <c r="B8">
        <v>0.2936739229651909</v>
      </c>
      <c r="C8">
        <f t="shared" si="0"/>
        <v>0.21596386605275658</v>
      </c>
      <c r="D8">
        <v>0</v>
      </c>
      <c r="I8">
        <f t="shared" si="1"/>
        <v>0.0017366077034809413</v>
      </c>
      <c r="N8">
        <v>0.5</v>
      </c>
      <c r="O8">
        <v>-0.5</v>
      </c>
      <c r="P8">
        <v>0.31104000000000004</v>
      </c>
    </row>
    <row r="9" spans="1:16" ht="12.75">
      <c r="B9">
        <v>0.2954105306686718</v>
      </c>
      <c r="C9">
        <f t="shared" si="0"/>
        <v>0.3158006332035808</v>
      </c>
      <c r="D9">
        <v>1</v>
      </c>
      <c r="I9">
        <f t="shared" si="1"/>
        <v>0.0017366077034809413</v>
      </c>
      <c r="N9">
        <v>0.5</v>
      </c>
      <c r="O9">
        <v>-0.5</v>
      </c>
      <c r="P9">
        <v>0.31104000000000004</v>
      </c>
    </row>
    <row r="10" spans="1:16" ht="12.75">
      <c r="B10">
        <v>0.29714713837215273</v>
      </c>
      <c r="C10">
        <f t="shared" si="0"/>
        <v>0.4436833387178304</v>
      </c>
      <c r="D10">
        <v>1</v>
      </c>
      <c r="I10">
        <f t="shared" si="1"/>
        <v>0.0017366077034809413</v>
      </c>
      <c r="N10">
        <v>0.5</v>
      </c>
      <c r="O10">
        <v>-0.5</v>
      </c>
      <c r="P10">
        <v>0.31104000000000004</v>
      </c>
    </row>
    <row r="11" spans="1:16" ht="12.75">
      <c r="B11">
        <v>0.2988837460756336</v>
      </c>
      <c r="C11">
        <f t="shared" si="0"/>
        <v>0.5989098625429873</v>
      </c>
      <c r="D11">
        <v>0</v>
      </c>
      <c r="I11">
        <f t="shared" si="1"/>
        <v>0.0017366077034809413</v>
      </c>
      <c r="N11">
        <v>0.5</v>
      </c>
      <c r="O11">
        <v>-0.5</v>
      </c>
      <c r="P11">
        <v>0.31104000000000004</v>
      </c>
    </row>
    <row r="12" spans="1:16" ht="12.75">
      <c r="B12">
        <v>0.30062035377911456</v>
      </c>
      <c r="C12">
        <f t="shared" si="0"/>
        <v>0.7767442199328647</v>
      </c>
      <c r="D12">
        <v>0</v>
      </c>
      <c r="I12">
        <f t="shared" si="1"/>
        <v>0.0017366077034809413</v>
      </c>
      <c r="N12">
        <v>0.5</v>
      </c>
      <c r="O12">
        <v>-0.5</v>
      </c>
      <c r="P12">
        <v>0.31104000000000004</v>
      </c>
    </row>
    <row r="13" spans="1:16" ht="12.75">
      <c r="B13">
        <v>0.30235696148259544</v>
      </c>
      <c r="C13">
        <f t="shared" si="0"/>
        <v>0.9678828980765857</v>
      </c>
      <c r="D13">
        <v>0</v>
      </c>
      <c r="I13">
        <f t="shared" si="1"/>
        <v>0.0017366077034809413</v>
      </c>
      <c r="N13">
        <v>0.5</v>
      </c>
      <c r="O13">
        <v>-0.5</v>
      </c>
      <c r="P13">
        <v>0.31104000000000004</v>
      </c>
    </row>
    <row r="14" spans="1:16" ht="12.75">
      <c r="B14">
        <v>0.3040935691860764</v>
      </c>
      <c r="C14">
        <f t="shared" si="0"/>
        <v>1.158766211045949</v>
      </c>
      <c r="D14">
        <v>1</v>
      </c>
      <c r="I14">
        <f t="shared" si="1"/>
        <v>0.0017366077034809413</v>
      </c>
      <c r="N14">
        <v>0.5</v>
      </c>
      <c r="O14">
        <v>-0.5</v>
      </c>
      <c r="P14">
        <v>0.31104000000000004</v>
      </c>
    </row>
    <row r="15" spans="1:16" ht="12.75">
      <c r="B15">
        <v>0.30583017688955727</v>
      </c>
      <c r="C15">
        <f t="shared" si="0"/>
        <v>1.3328984115672162</v>
      </c>
      <c r="D15">
        <v>2</v>
      </c>
      <c r="I15">
        <f t="shared" si="1"/>
        <v>0.0017366077034809413</v>
      </c>
      <c r="N15">
        <v>0.5</v>
      </c>
      <c r="O15">
        <v>-0.5</v>
      </c>
      <c r="P15">
        <v>0.31104000000000004</v>
      </c>
    </row>
    <row r="16" spans="1:16" ht="12.75">
      <c r="B16">
        <v>0.3075667845930382</v>
      </c>
      <c r="C16">
        <f t="shared" si="0"/>
        <v>1.4730805612133149</v>
      </c>
      <c r="D16">
        <v>0</v>
      </c>
      <c r="I16">
        <f t="shared" si="1"/>
        <v>0.0017366077034809413</v>
      </c>
      <c r="N16">
        <v>0.5</v>
      </c>
      <c r="O16">
        <v>-0.5</v>
      </c>
      <c r="P16">
        <v>0.31104000000000004</v>
      </c>
    </row>
    <row r="17" spans="1:16" ht="12.75">
      <c r="B17">
        <v>0.3093033922965191</v>
      </c>
      <c r="C17">
        <f t="shared" si="0"/>
        <v>1.5641707759018455</v>
      </c>
      <c r="D17">
        <v>2</v>
      </c>
      <c r="I17">
        <f t="shared" si="1"/>
        <v>0.0017366077034809413</v>
      </c>
      <c r="N17">
        <v>0.5</v>
      </c>
      <c r="O17">
        <v>-0.5</v>
      </c>
      <c r="P17">
        <v>0.31104000000000004</v>
      </c>
    </row>
    <row r="18" spans="1:16" ht="12.75">
      <c r="A18" t="str">
        <f>"0"</f>
        <v>0</v>
      </c>
      <c r="B18">
        <v>0.31104000000000004</v>
      </c>
      <c r="C18">
        <f t="shared" si="0"/>
        <v>1.5957691216057537</v>
      </c>
      <c r="D18">
        <v>2</v>
      </c>
      <c r="I18">
        <f t="shared" si="1"/>
        <v>0.0017366077034809413</v>
      </c>
      <c r="N18">
        <v>0.5</v>
      </c>
      <c r="O18">
        <v>-0.5</v>
      </c>
      <c r="P18">
        <v>0.31104000000000004</v>
      </c>
    </row>
    <row r="19" spans="1:16" ht="12.75">
      <c r="B19">
        <v>0.312776607703481</v>
      </c>
      <c r="C19">
        <f t="shared" si="0"/>
        <v>1.5641707759018455</v>
      </c>
      <c r="D19">
        <v>2</v>
      </c>
      <c r="I19">
        <f t="shared" si="1"/>
        <v>0.0017366077034809413</v>
      </c>
      <c r="N19">
        <v>0.5</v>
      </c>
      <c r="O19">
        <v>-0.5</v>
      </c>
      <c r="P19">
        <v>0.31104000000000004</v>
      </c>
    </row>
    <row r="20" spans="1:16" ht="12.75">
      <c r="B20">
        <v>0.31451321540696187</v>
      </c>
      <c r="C20">
        <f t="shared" si="0"/>
        <v>1.4730805612133149</v>
      </c>
      <c r="D20">
        <v>2</v>
      </c>
      <c r="I20">
        <f t="shared" si="1"/>
        <v>0.0017366077034809413</v>
      </c>
      <c r="N20">
        <v>0.5</v>
      </c>
      <c r="O20">
        <v>-0.5</v>
      </c>
      <c r="P20">
        <v>0.31104000000000004</v>
      </c>
    </row>
    <row r="21" spans="1:16" ht="12.75">
      <c r="B21">
        <v>0.3162498231104428</v>
      </c>
      <c r="C21">
        <f t="shared" si="0"/>
        <v>1.3328984115672162</v>
      </c>
      <c r="D21">
        <v>1</v>
      </c>
      <c r="I21">
        <f t="shared" si="1"/>
        <v>0.0017366077034809413</v>
      </c>
      <c r="N21">
        <v>0.5</v>
      </c>
      <c r="O21">
        <v>-0.5</v>
      </c>
      <c r="P21">
        <v>0.31104000000000004</v>
      </c>
    </row>
    <row r="22" spans="1:16" ht="12.75">
      <c r="B22">
        <v>0.3179864308139237</v>
      </c>
      <c r="C22">
        <f t="shared" si="0"/>
        <v>1.158766211045949</v>
      </c>
      <c r="D22">
        <v>3</v>
      </c>
      <c r="I22">
        <f t="shared" si="1"/>
        <v>0.0017366077034809413</v>
      </c>
      <c r="N22">
        <v>0.5</v>
      </c>
      <c r="O22">
        <v>-0.5</v>
      </c>
      <c r="P22">
        <v>0.31104000000000004</v>
      </c>
    </row>
    <row r="23" spans="1:9" ht="12.75">
      <c r="B23">
        <v>0.31972303851740463</v>
      </c>
      <c r="C23">
        <f t="shared" si="0"/>
        <v>0.9678828980765857</v>
      </c>
      <c r="D23">
        <v>1</v>
      </c>
      <c r="I23">
        <f t="shared" si="1"/>
        <v>0.0017366077034809413</v>
      </c>
    </row>
    <row r="24" spans="1:9" ht="12.75">
      <c r="B24">
        <v>0.3214596462208855</v>
      </c>
      <c r="C24">
        <f t="shared" si="0"/>
        <v>0.7767442199328647</v>
      </c>
      <c r="D24">
        <v>0</v>
      </c>
      <c r="I24">
        <f t="shared" si="1"/>
        <v>0.0017366077034809413</v>
      </c>
    </row>
    <row r="25" spans="1:9" ht="12.75">
      <c r="B25">
        <v>0.32319625392436646</v>
      </c>
      <c r="C25">
        <f t="shared" si="0"/>
        <v>0.5989098625429873</v>
      </c>
      <c r="D25">
        <v>1</v>
      </c>
      <c r="I25">
        <f t="shared" si="1"/>
        <v>0.0017366077034809413</v>
      </c>
    </row>
    <row r="26" spans="1:9" ht="12.75">
      <c r="B26">
        <v>0.32493286162784735</v>
      </c>
      <c r="C26">
        <f t="shared" si="0"/>
        <v>0.4436833387178304</v>
      </c>
      <c r="D26">
        <v>0</v>
      </c>
      <c r="I26">
        <f t="shared" si="1"/>
        <v>0.0017366077034809413</v>
      </c>
    </row>
    <row r="27" spans="1:9" ht="12.75">
      <c r="B27">
        <v>0.3266694693313283</v>
      </c>
      <c r="C27">
        <f t="shared" si="0"/>
        <v>0.3158006332035808</v>
      </c>
      <c r="D27">
        <v>0</v>
      </c>
      <c r="I27">
        <f t="shared" si="1"/>
        <v>0.0017366077034809413</v>
      </c>
    </row>
    <row r="28" spans="1:9" ht="12.75">
      <c r="A28" t="str">
        <f>"2s"</f>
        <v>2s</v>
      </c>
      <c r="B28">
        <v>0.3284060770348092</v>
      </c>
      <c r="C28">
        <f t="shared" si="0"/>
        <v>0.21596386605275658</v>
      </c>
      <c r="D28">
        <v>0</v>
      </c>
      <c r="I28">
        <f t="shared" si="1"/>
        <v>0.0017366077034809413</v>
      </c>
    </row>
    <row r="29" spans="1:9" ht="12.75">
      <c r="B29">
        <v>0.3301426847382901</v>
      </c>
      <c r="C29">
        <f t="shared" si="0"/>
        <v>0.1418983713849278</v>
      </c>
      <c r="D29">
        <v>0</v>
      </c>
      <c r="I29">
        <f t="shared" si="1"/>
        <v>0.0017366077034809413</v>
      </c>
    </row>
    <row r="30" spans="1:9" ht="12.75">
      <c r="B30">
        <v>0.33187929244177106</v>
      </c>
      <c r="C30">
        <f t="shared" si="0"/>
        <v>0.08957812117937225</v>
      </c>
      <c r="D30">
        <v>0</v>
      </c>
      <c r="I30">
        <f t="shared" si="1"/>
        <v>0.0017366077034809413</v>
      </c>
    </row>
    <row r="31" spans="1:9" ht="12.75">
      <c r="B31">
        <v>0.33361590014525194</v>
      </c>
      <c r="C31">
        <f t="shared" si="0"/>
        <v>0.05433187693474332</v>
      </c>
      <c r="D31">
        <v>0</v>
      </c>
      <c r="I31">
        <f t="shared" si="1"/>
        <v>0.0017366077034809413</v>
      </c>
    </row>
    <row r="32" spans="1:9" ht="12.75">
      <c r="B32">
        <v>0.3353525078487329</v>
      </c>
      <c r="C32">
        <f t="shared" si="0"/>
        <v>0.031661806331920124</v>
      </c>
      <c r="D32">
        <v>0</v>
      </c>
      <c r="I32">
        <f t="shared" si="1"/>
        <v>0.0017366077034809413</v>
      </c>
    </row>
    <row r="33" spans="1:9" ht="12.75">
      <c r="A33" t="str">
        <f>"3s"</f>
        <v>3s</v>
      </c>
      <c r="B33">
        <v>0.33708911555221377</v>
      </c>
      <c r="C33">
        <f t="shared" si="0"/>
        <v>0.01772739364775235</v>
      </c>
      <c r="D33">
        <v>0</v>
      </c>
      <c r="I33">
        <f t="shared" si="1"/>
        <v>0.0017366077034809413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