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<sst xmlns="http://schemas.openxmlformats.org/spreadsheetml/2006/main" count="167" uniqueCount="64">
  <si>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</si>
  <si>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</si>
  <si>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</si>
  <si>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</si>
  <si>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</si>
  <si>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</si>
  <si>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</si>
  <si>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</si>
  <si>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</si>
  <si>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</si>
  <si>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</si>
  <si>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</si>
  <si>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</si>
  <si>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</si>
  <si>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</si>
  <si>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</si>
  <si>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</si>
  <si>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</si>
  <si>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</si>
  <si>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</si>
  <si>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</si>
  <si>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</si>
  <si>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</si>
  <si>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</si>
  <si>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</si>
  <si>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</si>
  <si>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</si>
  <si>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</si>
  <si>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</si>
  <si>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</si>
  <si>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</si>
  <si>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</si>
  <si>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</si>
  <si>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</si>
  <si>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</si>
  <si>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</si>
  <si>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</si>
  <si>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</si>
  <si>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</si>
  <si>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</si>
  <si>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</si>
  <si>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</si>
  <si>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</si>
  <si>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</si>
  <si>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</si>
  <si>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</si>
  <si>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</si>
  <si>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FEET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</si>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</sst>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Nominal!$F$47:$F$54</c:f>
              <c:numCache>
                <c:ptCount val="8"/>
                <c:pt idx="0">
                  <c:v>0.008</c:v>
                </c:pt>
                <c:pt idx="1">
                  <c:v>0.0098</c:v>
                </c:pt>
                <c:pt idx="2">
                  <c:v>0.0098</c:v>
                </c:pt>
                <c:pt idx="3">
                  <c:v>0.007</c:v>
                </c:pt>
                <c:pt idx="4">
                  <c:v>0.0054</c:v>
                </c:pt>
                <c:pt idx="5">
                  <c:v>0.0082</c:v>
                </c:pt>
                <c:pt idx="6">
                  <c:v>0.002</c:v>
                </c:pt>
                <c:pt idx="7">
                  <c:v>0.0056</c:v>
                </c:pt>
              </c:numCache>
            </c:numRef>
          </c:val>
          <c:smooth val="0"/>
        </c:ser>
        <c:marker val="1"/>
        <c:axId val="5350283"/>
        <c:axId val="48152548"/>
      </c:lineChart>
      <c:catAx>
        <c:axId val="5350283"/>
        <c:scaling>
          <c:orientation val="minMax"/>
        </c:scaling>
        <c:axPos val="b"/>
        <c:delete val="1"/>
        <c:majorTickMark val="out"/>
        <c:minorTickMark val="none"/>
        <c:tickLblPos val="nextTo"/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02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739965"/>
        <c:axId val="2622423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68.57672636264326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691479"/>
        <c:axId val="43787856"/>
      </c:scatterChart>
      <c:val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4230"/>
        <c:crosses val="max"/>
        <c:crossBetween val="midCat"/>
        <c:dispUnits/>
      </c:valAx>
      <c:valAx>
        <c:axId val="2622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9965"/>
        <c:crosses val="max"/>
        <c:crossBetween val="midCat"/>
        <c:dispUnits/>
      </c:valAx>
      <c:valAx>
        <c:axId val="34691479"/>
        <c:scaling>
          <c:orientation val="minMax"/>
        </c:scaling>
        <c:axPos val="b"/>
        <c:delete val="1"/>
        <c:majorTickMark val="in"/>
        <c:minorTickMark val="none"/>
        <c:tickLblPos val="nextTo"/>
        <c:crossAx val="43787856"/>
        <c:crosses val="max"/>
        <c:crossBetween val="midCat"/>
        <c:dispUnits/>
      </c:valAx>
      <c:valAx>
        <c:axId val="43787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6914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</c:numCache>
            </c:numRef>
          </c:val>
        </c:ser>
        <c:gapWidth val="0"/>
        <c:axId val="30719749"/>
        <c:axId val="80422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0.0070909574591008296</c:v>
                </c:pt>
                <c:pt idx="1">
                  <c:v>0.012664722532767965</c:v>
                </c:pt>
                <c:pt idx="2">
                  <c:v>0.02173275077389707</c:v>
                </c:pt>
                <c:pt idx="3">
                  <c:v>0.035831248471748754</c:v>
                </c:pt>
                <c:pt idx="4">
                  <c:v>0.056759348553970454</c:v>
                </c:pt>
                <c:pt idx="5">
                  <c:v>0.08638554642110113</c:v>
                </c:pt>
                <c:pt idx="6">
                  <c:v>0.12632025328143104</c:v>
                </c:pt>
                <c:pt idx="7">
                  <c:v>0.1774733354871294</c:v>
                </c:pt>
                <c:pt idx="8">
                  <c:v>0.2395639450171924</c:v>
                </c:pt>
                <c:pt idx="9">
                  <c:v>0.3106976879731416</c:v>
                </c:pt>
                <c:pt idx="10">
                  <c:v>0.3871531592306304</c:v>
                </c:pt>
                <c:pt idx="11">
                  <c:v>0.4635064844183737</c:v>
                </c:pt>
                <c:pt idx="12">
                  <c:v>0.5331593646268808</c:v>
                </c:pt>
                <c:pt idx="13">
                  <c:v>0.589232224485319</c:v>
                </c:pt>
                <c:pt idx="14">
                  <c:v>0.6256683103607312</c:v>
                </c:pt>
                <c:pt idx="15">
                  <c:v>0.6383076486422941</c:v>
                </c:pt>
                <c:pt idx="16">
                  <c:v>0.6256683103607312</c:v>
                </c:pt>
                <c:pt idx="17">
                  <c:v>0.589232224485319</c:v>
                </c:pt>
                <c:pt idx="18">
                  <c:v>0.533159364626881</c:v>
                </c:pt>
                <c:pt idx="19">
                  <c:v>0.4635064844183735</c:v>
                </c:pt>
                <c:pt idx="20">
                  <c:v>0.3871531592306304</c:v>
                </c:pt>
                <c:pt idx="21">
                  <c:v>0.31069768797314157</c:v>
                </c:pt>
                <c:pt idx="22">
                  <c:v>0.23956394501719244</c:v>
                </c:pt>
                <c:pt idx="23">
                  <c:v>0.1774733354871294</c:v>
                </c:pt>
                <c:pt idx="24">
                  <c:v>0.12632025328143104</c:v>
                </c:pt>
                <c:pt idx="25">
                  <c:v>0.08638554642110116</c:v>
                </c:pt>
                <c:pt idx="26">
                  <c:v>0.05675934855397049</c:v>
                </c:pt>
                <c:pt idx="27">
                  <c:v>0.035831248471748775</c:v>
                </c:pt>
                <c:pt idx="28">
                  <c:v>0.021732750773897084</c:v>
                </c:pt>
                <c:pt idx="29">
                  <c:v>0.012664722532767955</c:v>
                </c:pt>
                <c:pt idx="30">
                  <c:v>0.0070909574591008296</c:v>
                </c:pt>
              </c:numCache>
            </c:numRef>
          </c:val>
          <c:smooth val="0"/>
        </c:ser>
        <c:axId val="5271711"/>
        <c:axId val="47445400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042286"/>
        <c:crosses val="autoZero"/>
        <c:auto val="0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19749"/>
        <c:crossesAt val="1"/>
        <c:crossBetween val="between"/>
        <c:dispUnits/>
      </c:valAx>
      <c:catAx>
        <c:axId val="5271711"/>
        <c:scaling>
          <c:orientation val="minMax"/>
        </c:scaling>
        <c:axPos val="b"/>
        <c:delete val="1"/>
        <c:majorTickMark val="in"/>
        <c:minorTickMark val="none"/>
        <c:tickLblPos val="nextTo"/>
        <c:crossAx val="47445400"/>
        <c:crosses val="autoZero"/>
        <c:auto val="0"/>
        <c:lblOffset val="100"/>
        <c:tickLblSkip val="1"/>
        <c:noMultiLvlLbl val="0"/>
      </c:catAx>
      <c:valAx>
        <c:axId val="474454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Nominal!$F$47:$F$54</c:f>
              <c:numCache>
                <c:ptCount val="8"/>
                <c:pt idx="0">
                  <c:v>0.008</c:v>
                </c:pt>
                <c:pt idx="1">
                  <c:v>0.0098</c:v>
                </c:pt>
                <c:pt idx="2">
                  <c:v>0.0098</c:v>
                </c:pt>
                <c:pt idx="3">
                  <c:v>0.007</c:v>
                </c:pt>
                <c:pt idx="4">
                  <c:v>0.0054</c:v>
                </c:pt>
                <c:pt idx="5">
                  <c:v>0.0082</c:v>
                </c:pt>
                <c:pt idx="6">
                  <c:v>0.002</c:v>
                </c:pt>
                <c:pt idx="7">
                  <c:v>0.0056</c:v>
                </c:pt>
              </c:numCache>
            </c:numRef>
          </c:val>
        </c:ser>
        <c:axId val="24355417"/>
        <c:axId val="17872162"/>
      </c:areaChart>
      <c:catAx>
        <c:axId val="24355417"/>
        <c:scaling>
          <c:orientation val="minMax"/>
        </c:scaling>
        <c:axPos val="b"/>
        <c:delete val="1"/>
        <c:majorTickMark val="out"/>
        <c:minorTickMark val="none"/>
        <c:tickLblPos val="nextTo"/>
        <c:crossAx val="17872162"/>
        <c:crosses val="autoZero"/>
        <c:auto val="1"/>
        <c:lblOffset val="100"/>
        <c:noMultiLvlLbl val="0"/>
      </c:catAx>
      <c:valAx>
        <c:axId val="17872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5541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631731"/>
        <c:axId val="383589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68.57672636264326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686573"/>
        <c:axId val="20070294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358988"/>
        <c:crosses val="autoZero"/>
        <c:auto val="0"/>
        <c:lblOffset val="100"/>
        <c:tickLblSkip val="1"/>
        <c:noMultiLvlLbl val="0"/>
      </c:catAx>
      <c:valAx>
        <c:axId val="38358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31731"/>
        <c:crossesAt val="1"/>
        <c:crossBetween val="between"/>
        <c:dispUnits/>
      </c:valAx>
      <c:catAx>
        <c:axId val="9686573"/>
        <c:scaling>
          <c:orientation val="minMax"/>
        </c:scaling>
        <c:axPos val="b"/>
        <c:delete val="1"/>
        <c:majorTickMark val="in"/>
        <c:minorTickMark val="none"/>
        <c:tickLblPos val="nextTo"/>
        <c:crossAx val="20070294"/>
        <c:crosses val="autoZero"/>
        <c:auto val="0"/>
        <c:lblOffset val="100"/>
        <c:tickLblSkip val="1"/>
        <c:noMultiLvlLbl val="0"/>
      </c:catAx>
      <c:valAx>
        <c:axId val="200702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865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Nominal!$F$47:$F$54</c:f>
              <c:numCache>
                <c:ptCount val="8"/>
                <c:pt idx="0">
                  <c:v>0.008</c:v>
                </c:pt>
                <c:pt idx="1">
                  <c:v>0.0098</c:v>
                </c:pt>
                <c:pt idx="2">
                  <c:v>0.0098</c:v>
                </c:pt>
                <c:pt idx="3">
                  <c:v>0.007</c:v>
                </c:pt>
                <c:pt idx="4">
                  <c:v>0.0054</c:v>
                </c:pt>
                <c:pt idx="5">
                  <c:v>0.0082</c:v>
                </c:pt>
                <c:pt idx="6">
                  <c:v>0.002</c:v>
                </c:pt>
                <c:pt idx="7">
                  <c:v>0.0056</c:v>
                </c:pt>
              </c:numCache>
            </c:numRef>
          </c:val>
          <c:smooth val="1"/>
        </c:ser>
        <c:axId val="46414919"/>
        <c:axId val="15081088"/>
      </c:lineChart>
      <c:catAx>
        <c:axId val="4641491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auto val="0"/>
        <c:lblOffset val="100"/>
        <c:tickLblSkip val="1"/>
        <c:noMultiLvlLbl val="0"/>
      </c:catAx>
      <c:valAx>
        <c:axId val="150810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149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12065"/>
        <c:axId val="136085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68.57672636264326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368411"/>
        <c:axId val="28553652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608586"/>
        <c:crosses val="autoZero"/>
        <c:auto val="0"/>
        <c:lblOffset val="100"/>
        <c:tickLblSkip val="1"/>
        <c:noMultiLvlLbl val="0"/>
      </c:catAx>
      <c:valAx>
        <c:axId val="13608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2065"/>
        <c:crossesAt val="1"/>
        <c:crossBetween val="between"/>
        <c:dispUnits/>
      </c:valAx>
      <c:catAx>
        <c:axId val="55368411"/>
        <c:scaling>
          <c:orientation val="minMax"/>
        </c:scaling>
        <c:axPos val="b"/>
        <c:delete val="1"/>
        <c:majorTickMark val="in"/>
        <c:minorTickMark val="none"/>
        <c:tickLblPos val="nextTo"/>
        <c:crossAx val="28553652"/>
        <c:crosses val="autoZero"/>
        <c:auto val="0"/>
        <c:lblOffset val="100"/>
        <c:tickLblSkip val="1"/>
        <c:noMultiLvlLbl val="0"/>
      </c:catAx>
      <c:valAx>
        <c:axId val="285536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Nominal!$F$47:$F$54</c:f>
              <c:numCache>
                <c:ptCount val="8"/>
                <c:pt idx="0">
                  <c:v>0.008</c:v>
                </c:pt>
                <c:pt idx="1">
                  <c:v>0.0098</c:v>
                </c:pt>
                <c:pt idx="2">
                  <c:v>0.0098</c:v>
                </c:pt>
                <c:pt idx="3">
                  <c:v>0.007</c:v>
                </c:pt>
                <c:pt idx="4">
                  <c:v>0.0054</c:v>
                </c:pt>
                <c:pt idx="5">
                  <c:v>0.0082</c:v>
                </c:pt>
                <c:pt idx="6">
                  <c:v>0.002</c:v>
                </c:pt>
                <c:pt idx="7">
                  <c:v>0.0056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</c:f>
              <c:numCache>
                <c:ptCount val="8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</c:f>
              <c:numCache>
                <c:ptCount val="8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</c:f>
              <c:numCache>
                <c:ptCount val="8"/>
                <c:pt idx="0">
                  <c:v>0.0034875</c:v>
                </c:pt>
                <c:pt idx="1">
                  <c:v>0.0034875</c:v>
                </c:pt>
                <c:pt idx="2">
                  <c:v>0.0034875</c:v>
                </c:pt>
                <c:pt idx="3">
                  <c:v>0.0034875</c:v>
                </c:pt>
                <c:pt idx="4">
                  <c:v>0.0034875</c:v>
                </c:pt>
                <c:pt idx="5">
                  <c:v>0.0034875</c:v>
                </c:pt>
                <c:pt idx="6">
                  <c:v>0.0034875</c:v>
                </c:pt>
                <c:pt idx="7">
                  <c:v>0.0034875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65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864559"/>
        <c:axId val="396721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505193"/>
        <c:axId val="59329010"/>
      </c:lineChart>
      <c:catAx>
        <c:axId val="1186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672168"/>
        <c:crosses val="autoZero"/>
        <c:auto val="0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64559"/>
        <c:crossesAt val="1"/>
        <c:crossBetween val="between"/>
        <c:dispUnits/>
      </c:valAx>
      <c:catAx>
        <c:axId val="21505193"/>
        <c:scaling>
          <c:orientation val="minMax"/>
        </c:scaling>
        <c:axPos val="b"/>
        <c:delete val="1"/>
        <c:majorTickMark val="in"/>
        <c:minorTickMark val="none"/>
        <c:tickLblPos val="nextTo"/>
        <c:crossAx val="59329010"/>
        <c:crosses val="autoZero"/>
        <c:auto val="0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5051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4199043"/>
        <c:axId val="40920476"/>
      </c:scatterChart>
      <c:valAx>
        <c:axId val="64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0476"/>
        <c:crosses val="max"/>
        <c:crossBetween val="midCat"/>
        <c:dispUnits/>
      </c:val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39209.358819444446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0.005</v>
      </c>
      <c r="D7" s="68"/>
      <c r="E7" s="67" t="s">
        <v>19</v>
      </c>
      <c r="F7" s="67"/>
      <c r="G7" s="36">
        <v>0.0034875</v>
      </c>
      <c r="H7" s="6"/>
    </row>
    <row r="8" spans="2:8" ht="13.5">
      <c r="B8" s="58" t="s">
        <v>37</v>
      </c>
      <c r="C8" s="68">
        <v>-0.005</v>
      </c>
      <c r="D8" s="68"/>
      <c r="E8" s="63" t="s">
        <v>12</v>
      </c>
      <c r="F8" s="63"/>
      <c r="G8" s="35">
        <v>0.0049</v>
      </c>
      <c r="H8" s="5"/>
    </row>
    <row r="9" spans="5:8" ht="13.5">
      <c r="E9" s="63" t="s">
        <v>13</v>
      </c>
      <c r="F9" s="63"/>
      <c r="G9" s="35">
        <v>0.0009966626795657816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0.003903337320434218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</v>
      </c>
      <c r="N12" s="44">
        <v>8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</v>
      </c>
      <c r="N15" s="44">
        <v>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0.004238256942080909</v>
      </c>
      <c r="L18" s="42">
        <v>0</v>
      </c>
      <c r="M18" s="42">
        <v>0.00481472849204323</v>
      </c>
      <c r="N18" s="51">
        <v>0.0049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-0.0009158572094953854</v>
      </c>
      <c r="L19" s="42">
        <v>0</v>
      </c>
      <c r="M19" s="42">
        <v>-0.002395541995035444</v>
      </c>
      <c r="N19" s="51">
        <v>0.0009966626795657816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0.0051541141515762945</v>
      </c>
      <c r="L20" s="42">
        <v>0</v>
      </c>
      <c r="M20" s="42">
        <v>0.007210270487078674</v>
      </c>
      <c r="N20" s="51">
        <v>0.003903337320434218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0.0007787007015305214</v>
      </c>
      <c r="L22" s="42">
        <v>0</v>
      </c>
      <c r="M22" s="42">
        <v>0.002241210742200739</v>
      </c>
      <c r="N22" s="51">
        <v>0.0034875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0.001841021080048702</v>
      </c>
      <c r="L23" s="42">
        <v>0</v>
      </c>
      <c r="M23" s="42">
        <v>0.003193163138964125</v>
      </c>
      <c r="N23" s="51">
        <v>0.0036858715996657986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0.0017834104838345347</v>
      </c>
      <c r="L24" s="42">
        <v>0</v>
      </c>
      <c r="M24" s="42">
        <v>0.0024315228011817114</v>
      </c>
      <c r="N24" s="51">
        <v>0.0013043197460745587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28.888755046375643</v>
      </c>
      <c r="D47" s="24">
        <v>-47.08721997797733</v>
      </c>
      <c r="E47" s="24">
        <v>-28.383369374868685</v>
      </c>
      <c r="F47" s="60">
        <v>0.008</v>
      </c>
    </row>
    <row r="48" spans="2:6" ht="13.5">
      <c r="B48" s="27" t="s">
        <v>57</v>
      </c>
      <c r="C48" s="24">
        <v>26.751146838176098</v>
      </c>
      <c r="D48" s="24">
        <v>-47.087777324090865</v>
      </c>
      <c r="E48" s="24">
        <v>-26.286492953235033</v>
      </c>
      <c r="F48" s="60">
        <v>0.0098</v>
      </c>
    </row>
    <row r="49" spans="2:6" ht="13.5">
      <c r="B49" s="27" t="s">
        <v>58</v>
      </c>
      <c r="C49" s="24">
        <v>21.2394243210899</v>
      </c>
      <c r="D49" s="24">
        <v>-47.08825440653261</v>
      </c>
      <c r="E49" s="24">
        <v>-30.899917344837945</v>
      </c>
      <c r="F49" s="60">
        <v>0.0098</v>
      </c>
    </row>
    <row r="50" spans="2:6" ht="13.5">
      <c r="B50" s="27" t="s">
        <v>59</v>
      </c>
      <c r="C50" s="24">
        <v>22.938877765577452</v>
      </c>
      <c r="D50" s="24">
        <v>-47.08844362983976</v>
      </c>
      <c r="E50" s="24">
        <v>-33.373662597327346</v>
      </c>
      <c r="F50" s="60">
        <v>0.007</v>
      </c>
    </row>
    <row r="51" spans="2:6" ht="13.5">
      <c r="B51" s="27" t="s">
        <v>60</v>
      </c>
      <c r="C51" s="24">
        <v>28.887701864193904</v>
      </c>
      <c r="D51" s="24">
        <v>47.00008023351833</v>
      </c>
      <c r="E51" s="24">
        <v>-28.384319478437078</v>
      </c>
      <c r="F51" s="60">
        <v>0.0054</v>
      </c>
    </row>
    <row r="52" spans="2:6" ht="13.5">
      <c r="B52" s="27" t="s">
        <v>61</v>
      </c>
      <c r="C52" s="24">
        <v>26.746790757172604</v>
      </c>
      <c r="D52" s="24">
        <v>47.00052323846944</v>
      </c>
      <c r="E52" s="24">
        <v>-26.280044397659985</v>
      </c>
      <c r="F52" s="60">
        <v>0.0082</v>
      </c>
    </row>
    <row r="53" spans="2:6" ht="13.5">
      <c r="B53" s="27" t="s">
        <v>62</v>
      </c>
      <c r="C53" s="24">
        <v>21.23927277229175</v>
      </c>
      <c r="D53" s="24">
        <v>46.99954555279649</v>
      </c>
      <c r="E53" s="24">
        <v>-30.905167135528128</v>
      </c>
      <c r="F53" s="60">
        <v>0.002</v>
      </c>
    </row>
    <row r="54" spans="2:6" ht="13.5">
      <c r="B54" s="27" t="s">
        <v>63</v>
      </c>
      <c r="C54" s="24">
        <v>22.940724588598993</v>
      </c>
      <c r="D54" s="24">
        <v>46.99955671206767</v>
      </c>
      <c r="E54" s="24">
        <v>-33.3747116313128</v>
      </c>
      <c r="F54" s="60">
        <v>0.0056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39209.358819444446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0.0034875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0.005</v>
      </c>
      <c r="D8" s="73"/>
      <c r="E8" s="2"/>
      <c r="F8" s="14" t="s">
        <v>12</v>
      </c>
      <c r="G8" s="35">
        <v>0.0049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-0.005</v>
      </c>
      <c r="D9" s="73"/>
      <c r="E9" s="2"/>
      <c r="F9" s="14" t="s">
        <v>13</v>
      </c>
      <c r="G9" s="35">
        <v>0.0009966626795657816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0.003903337320434218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0.0013043197460745587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28.886646773841676</v>
      </c>
      <c r="D47" s="24">
        <v>-47.08721997797733</v>
      </c>
      <c r="E47" s="24">
        <v>-28.386825059499976</v>
      </c>
      <c r="F47" s="60">
        <v>0.008</v>
      </c>
    </row>
    <row r="48" spans="2:6" ht="13.5">
      <c r="B48" s="27" t="s">
        <v>57</v>
      </c>
      <c r="C48" s="24">
        <v>26.746908581234017</v>
      </c>
      <c r="D48" s="24">
        <v>-47.087777324090865</v>
      </c>
      <c r="E48" s="24">
        <v>-26.284097411239998</v>
      </c>
      <c r="F48" s="60">
        <v>0.0098</v>
      </c>
    </row>
    <row r="49" spans="2:6" ht="13.5">
      <c r="B49" s="27" t="s">
        <v>58</v>
      </c>
      <c r="C49" s="24">
        <v>21.24024185194932</v>
      </c>
      <c r="D49" s="24">
        <v>-47.08825440653261</v>
      </c>
      <c r="E49" s="24">
        <v>-30.90473207332999</v>
      </c>
      <c r="F49" s="60">
        <v>0.0098</v>
      </c>
    </row>
    <row r="50" spans="2:6" ht="13.5">
      <c r="B50" s="27" t="s">
        <v>59</v>
      </c>
      <c r="C50" s="24">
        <v>22.93948643102061</v>
      </c>
      <c r="D50" s="24">
        <v>-47.08844362983976</v>
      </c>
      <c r="E50" s="24">
        <v>-33.37711063919</v>
      </c>
      <c r="F50" s="60">
        <v>0.007</v>
      </c>
    </row>
    <row r="51" spans="2:6" ht="13.5">
      <c r="B51" s="27" t="s">
        <v>60</v>
      </c>
      <c r="C51" s="24">
        <v>28.88667013152687</v>
      </c>
      <c r="D51" s="24">
        <v>47.00008023351833</v>
      </c>
      <c r="E51" s="24">
        <v>-28.386825204139974</v>
      </c>
      <c r="F51" s="60">
        <v>0.0054</v>
      </c>
    </row>
    <row r="52" spans="2:6" ht="13.5">
      <c r="B52" s="27" t="s">
        <v>61</v>
      </c>
      <c r="C52" s="24">
        <v>26.74691967522096</v>
      </c>
      <c r="D52" s="24">
        <v>47.00052323846944</v>
      </c>
      <c r="E52" s="24">
        <v>-26.284097411239998</v>
      </c>
      <c r="F52" s="60">
        <v>0.0082</v>
      </c>
    </row>
    <row r="53" spans="2:6" ht="13.5">
      <c r="B53" s="27" t="s">
        <v>62</v>
      </c>
      <c r="C53" s="24">
        <v>21.240188629501244</v>
      </c>
      <c r="D53" s="24">
        <v>46.99954555279649</v>
      </c>
      <c r="E53" s="24">
        <v>-30.904774017138003</v>
      </c>
      <c r="F53" s="60">
        <v>0.002</v>
      </c>
    </row>
    <row r="54" spans="2:6" ht="13.5">
      <c r="B54" s="27" t="s">
        <v>63</v>
      </c>
      <c r="C54" s="24">
        <v>22.9394022735694</v>
      </c>
      <c r="D54" s="24">
        <v>46.99955671206767</v>
      </c>
      <c r="E54" s="24">
        <v>-33.37715278336667</v>
      </c>
      <c r="F54" s="60">
        <v>0.0056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39209.358819444446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0.0034875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0.005</v>
      </c>
      <c r="D8" s="73"/>
      <c r="E8" s="1"/>
      <c r="F8" s="14" t="s">
        <v>12</v>
      </c>
      <c r="G8" s="35">
        <v>0.0049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-0.005</v>
      </c>
      <c r="D9" s="73"/>
      <c r="E9" s="1"/>
      <c r="F9" s="14" t="s">
        <v>13</v>
      </c>
      <c r="G9" s="35">
        <v>0.0009966626795657816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0.003903337320434218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0.0013043197460745587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0.0021082725339667263</v>
      </c>
      <c r="D47" s="24">
        <v>0</v>
      </c>
      <c r="E47" s="24">
        <v>0.0034556846312909784</v>
      </c>
      <c r="F47" s="60">
        <v>0.008</v>
      </c>
    </row>
    <row r="48" spans="2:6" ht="13.5">
      <c r="B48" s="27" t="s">
        <v>57</v>
      </c>
      <c r="C48" s="24">
        <v>0.004238256942080909</v>
      </c>
      <c r="D48" s="24">
        <v>0</v>
      </c>
      <c r="E48" s="24">
        <v>-0.002395541995035444</v>
      </c>
      <c r="F48" s="60">
        <v>0.0098</v>
      </c>
    </row>
    <row r="49" spans="2:6" ht="13.5">
      <c r="B49" s="27" t="s">
        <v>58</v>
      </c>
      <c r="C49" s="24">
        <v>-0.0008175308594218222</v>
      </c>
      <c r="D49" s="24">
        <v>0</v>
      </c>
      <c r="E49" s="24">
        <v>0.00481472849204323</v>
      </c>
      <c r="F49" s="60">
        <v>0.0098</v>
      </c>
    </row>
    <row r="50" spans="2:6" ht="13.5">
      <c r="B50" s="27" t="s">
        <v>59</v>
      </c>
      <c r="C50" s="24">
        <v>-0.0006086654431598504</v>
      </c>
      <c r="D50" s="24">
        <v>0</v>
      </c>
      <c r="E50" s="24">
        <v>0.0034480418626543496</v>
      </c>
      <c r="F50" s="60">
        <v>0.007</v>
      </c>
    </row>
    <row r="51" spans="2:6" ht="13.5">
      <c r="B51" s="27" t="s">
        <v>60</v>
      </c>
      <c r="C51" s="24">
        <v>0.0010317326670339355</v>
      </c>
      <c r="D51" s="24">
        <v>0</v>
      </c>
      <c r="E51" s="24">
        <v>0.0025057257028962</v>
      </c>
      <c r="F51" s="60">
        <v>0.0054</v>
      </c>
    </row>
    <row r="52" spans="2:6" ht="13.5">
      <c r="B52" s="27" t="s">
        <v>61</v>
      </c>
      <c r="C52" s="24">
        <v>-0.00012891804835390985</v>
      </c>
      <c r="D52" s="24">
        <v>0</v>
      </c>
      <c r="E52" s="24">
        <v>0.004053013580012532</v>
      </c>
      <c r="F52" s="60">
        <v>0.0082</v>
      </c>
    </row>
    <row r="53" spans="2:6" ht="13.5">
      <c r="B53" s="27" t="s">
        <v>62</v>
      </c>
      <c r="C53" s="24">
        <v>-0.0009158572094953854</v>
      </c>
      <c r="D53" s="24">
        <v>0</v>
      </c>
      <c r="E53" s="24">
        <v>-0.0003931183901251245</v>
      </c>
      <c r="F53" s="60">
        <v>0.002</v>
      </c>
    </row>
    <row r="54" spans="2:6" ht="13.5">
      <c r="B54" s="27" t="s">
        <v>63</v>
      </c>
      <c r="C54" s="24">
        <v>0.0013223150295935682</v>
      </c>
      <c r="D54" s="24">
        <v>0</v>
      </c>
      <c r="E54" s="24">
        <v>0.002441152053869189</v>
      </c>
      <c r="F54" s="60">
        <v>0.0056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39209.358819444446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</v>
      </c>
      <c r="F36" s="44">
        <v>8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</v>
      </c>
      <c r="F39" s="44">
        <v>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0.004238256942080909</v>
      </c>
      <c r="D42" s="42">
        <v>0</v>
      </c>
      <c r="E42" s="42">
        <v>0.00481472849204323</v>
      </c>
      <c r="F42" s="51">
        <v>0.0049</v>
      </c>
    </row>
    <row r="43" spans="2:6" ht="13.5">
      <c r="B43" s="49" t="s">
        <v>13</v>
      </c>
      <c r="C43" s="42">
        <v>-0.0009158572094953854</v>
      </c>
      <c r="D43" s="42">
        <v>0</v>
      </c>
      <c r="E43" s="42">
        <v>-0.002395541995035444</v>
      </c>
      <c r="F43" s="51">
        <v>0.0009966626795657816</v>
      </c>
    </row>
    <row r="44" spans="2:6" ht="13.5">
      <c r="B44" s="49" t="s">
        <v>14</v>
      </c>
      <c r="C44" s="42">
        <v>0.0051541141515762945</v>
      </c>
      <c r="D44" s="42">
        <v>0</v>
      </c>
      <c r="E44" s="42">
        <v>0.007210270487078674</v>
      </c>
      <c r="F44" s="51">
        <v>0.003903337320434218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0.0007787007015305214</v>
      </c>
      <c r="D46" s="42">
        <v>0</v>
      </c>
      <c r="E46" s="42">
        <v>0.002241210742200739</v>
      </c>
      <c r="F46" s="51">
        <v>0.0034875</v>
      </c>
    </row>
    <row r="47" spans="2:6" ht="13.5">
      <c r="B47" s="49" t="s">
        <v>26</v>
      </c>
      <c r="C47" s="42">
        <v>0.001841021080048702</v>
      </c>
      <c r="D47" s="42">
        <v>0</v>
      </c>
      <c r="E47" s="42">
        <v>0.003193163138964125</v>
      </c>
      <c r="F47" s="51">
        <v>0.0036858715996657986</v>
      </c>
    </row>
    <row r="48" spans="2:6" ht="13.5">
      <c r="B48" s="49" t="s">
        <v>27</v>
      </c>
      <c r="C48" s="42">
        <v>0.0017834104838345347</v>
      </c>
      <c r="D48" s="42">
        <v>0</v>
      </c>
      <c r="E48" s="42">
        <v>0.0024315228011817114</v>
      </c>
      <c r="F48" s="51">
        <v>0.0013043197460745587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3</v>
      </c>
      <c r="F1" t="s">
        <v>21</v>
      </c>
      <c r="G1">
        <v>8</v>
      </c>
    </row>
    <row r="2" spans="2:3" ht="12.75">
      <c r="B2">
        <v>-0.005</v>
      </c>
      <c r="C2">
        <f>MAX(GaussDistr_1)-1</f>
        <v>3</v>
      </c>
    </row>
    <row r="3" spans="1:16" ht="12.75">
      <c r="A3" t="str">
        <f>"-3s"</f>
        <v>-3s</v>
      </c>
      <c r="B3">
        <v>-0.0004254592382236756</v>
      </c>
      <c r="C3">
        <f aca="true" t="shared" si="0" ref="C3:C33">NORMDIST(B3,AveDev3D_0,StandardDev3D_0,FALSE)*NumPoints_7*I3</f>
        <v>0.0070909574591008296</v>
      </c>
      <c r="D3">
        <v>0</v>
      </c>
      <c r="F3" t="s">
        <v>17</v>
      </c>
      <c r="G3">
        <v>15</v>
      </c>
      <c r="I3">
        <f>B5-B4</f>
        <v>0.00026086394921491247</v>
      </c>
      <c r="N3">
        <v>0.005</v>
      </c>
      <c r="O3">
        <v>-0.005</v>
      </c>
      <c r="P3">
        <v>0.0034875</v>
      </c>
    </row>
    <row r="4" spans="1:16" ht="12.75">
      <c r="B4">
        <v>-0.00016459528900876442</v>
      </c>
      <c r="C4">
        <f t="shared" si="0"/>
        <v>0.012664722532767965</v>
      </c>
      <c r="D4">
        <v>0</v>
      </c>
      <c r="F4" t="s">
        <v>18</v>
      </c>
      <c r="G4">
        <v>5</v>
      </c>
      <c r="I4">
        <f>I3</f>
        <v>0.00026086394921491247</v>
      </c>
      <c r="N4">
        <v>0.005</v>
      </c>
      <c r="O4">
        <v>-0.005</v>
      </c>
      <c r="P4">
        <v>0.0034875</v>
      </c>
    </row>
    <row r="5" spans="1:16" ht="12.75">
      <c r="B5">
        <v>9.626866020614805E-05</v>
      </c>
      <c r="C5">
        <f t="shared" si="0"/>
        <v>0.02173275077389707</v>
      </c>
      <c r="D5">
        <v>0</v>
      </c>
      <c r="I5">
        <f>I4</f>
        <v>0.00026086394921491247</v>
      </c>
      <c r="N5">
        <v>0.005</v>
      </c>
      <c r="O5">
        <v>-0.005</v>
      </c>
      <c r="P5">
        <v>0.0034875</v>
      </c>
    </row>
    <row r="6" spans="1:16" ht="12.75">
      <c r="B6">
        <v>0.00035713260942105965</v>
      </c>
      <c r="C6">
        <f t="shared" si="0"/>
        <v>0.035831248471748754</v>
      </c>
      <c r="D6">
        <v>0</v>
      </c>
      <c r="I6">
        <f aca="true" t="shared" si="1" ref="I6:I33">I5</f>
        <v>0.00026086394921491247</v>
      </c>
      <c r="N6">
        <v>0.005</v>
      </c>
      <c r="O6">
        <v>-0.005</v>
      </c>
      <c r="P6">
        <v>0.0034875</v>
      </c>
    </row>
    <row r="7" spans="1:16" ht="12.75">
      <c r="B7">
        <v>0.0006179965586359712</v>
      </c>
      <c r="C7">
        <f t="shared" si="0"/>
        <v>0.056759348553970454</v>
      </c>
      <c r="D7">
        <v>0</v>
      </c>
      <c r="I7">
        <f t="shared" si="1"/>
        <v>0.00026086394921491247</v>
      </c>
      <c r="N7">
        <v>0.005</v>
      </c>
      <c r="O7">
        <v>-0.005</v>
      </c>
      <c r="P7">
        <v>0.0034875</v>
      </c>
    </row>
    <row r="8" spans="1:16" ht="12.75">
      <c r="A8" t="str">
        <f>"-2s"</f>
        <v>-2s</v>
      </c>
      <c r="B8">
        <v>0.0008788605078508828</v>
      </c>
      <c r="C8">
        <f t="shared" si="0"/>
        <v>0.08638554642110113</v>
      </c>
      <c r="D8">
        <v>0</v>
      </c>
      <c r="I8">
        <f t="shared" si="1"/>
        <v>0.00026086394921491247</v>
      </c>
      <c r="N8">
        <v>0.005</v>
      </c>
      <c r="O8">
        <v>-0.005</v>
      </c>
      <c r="P8">
        <v>0.0034875</v>
      </c>
    </row>
    <row r="9" spans="1:16" ht="12.75">
      <c r="B9">
        <v>0.0011397244570657949</v>
      </c>
      <c r="C9">
        <f t="shared" si="0"/>
        <v>0.12632025328143104</v>
      </c>
      <c r="D9">
        <v>0</v>
      </c>
      <c r="I9">
        <f t="shared" si="1"/>
        <v>0.00026086394921491247</v>
      </c>
      <c r="N9">
        <v>0.005</v>
      </c>
      <c r="O9">
        <v>-0.005</v>
      </c>
      <c r="P9">
        <v>0.0034875</v>
      </c>
    </row>
    <row r="10" spans="1:16" ht="12.75">
      <c r="B10">
        <v>0.0014005884062807065</v>
      </c>
      <c r="C10">
        <f t="shared" si="0"/>
        <v>0.1774733354871294</v>
      </c>
      <c r="D10">
        <v>0</v>
      </c>
      <c r="I10">
        <f t="shared" si="1"/>
        <v>0.00026086394921491247</v>
      </c>
      <c r="N10">
        <v>0.005</v>
      </c>
      <c r="O10">
        <v>-0.005</v>
      </c>
      <c r="P10">
        <v>0.0034875</v>
      </c>
    </row>
    <row r="11" spans="1:9" ht="12.75">
      <c r="B11">
        <v>0.0016614523554956179</v>
      </c>
      <c r="C11">
        <f t="shared" si="0"/>
        <v>0.2395639450171924</v>
      </c>
      <c r="D11">
        <v>0</v>
      </c>
      <c r="I11">
        <f t="shared" si="1"/>
        <v>0.00026086394921491247</v>
      </c>
    </row>
    <row r="12" spans="1:9" ht="12.75">
      <c r="B12">
        <v>0.00192231630471053</v>
      </c>
      <c r="C12">
        <f t="shared" si="0"/>
        <v>0.3106976879731416</v>
      </c>
      <c r="D12">
        <v>1</v>
      </c>
      <c r="I12">
        <f t="shared" si="1"/>
        <v>0.00026086394921491247</v>
      </c>
    </row>
    <row r="13" spans="1:9" ht="12.75">
      <c r="B13">
        <v>0.0021831802539254413</v>
      </c>
      <c r="C13">
        <f t="shared" si="0"/>
        <v>0.3871531592306304</v>
      </c>
      <c r="D13">
        <v>0</v>
      </c>
      <c r="I13">
        <f t="shared" si="1"/>
        <v>0.00026086394921491247</v>
      </c>
    </row>
    <row r="14" spans="1:9" ht="12.75">
      <c r="B14">
        <v>0.0024440442031403533</v>
      </c>
      <c r="C14">
        <f t="shared" si="0"/>
        <v>0.4635064844183737</v>
      </c>
      <c r="D14">
        <v>0</v>
      </c>
      <c r="I14">
        <f t="shared" si="1"/>
        <v>0.00026086394921491247</v>
      </c>
    </row>
    <row r="15" spans="1:9" ht="12.75">
      <c r="B15">
        <v>0.002704908152355265</v>
      </c>
      <c r="C15">
        <f t="shared" si="0"/>
        <v>0.5331593646268808</v>
      </c>
      <c r="D15">
        <v>0</v>
      </c>
      <c r="I15">
        <f t="shared" si="1"/>
        <v>0.00026086394921491247</v>
      </c>
    </row>
    <row r="16" spans="1:9" ht="12.75">
      <c r="B16">
        <v>0.002965772101570177</v>
      </c>
      <c r="C16">
        <f t="shared" si="0"/>
        <v>0.589232224485319</v>
      </c>
      <c r="D16">
        <v>0</v>
      </c>
      <c r="I16">
        <f t="shared" si="1"/>
        <v>0.00026086394921491247</v>
      </c>
    </row>
    <row r="17" spans="1:9" ht="12.75">
      <c r="B17">
        <v>0.0032266360507850885</v>
      </c>
      <c r="C17">
        <f t="shared" si="0"/>
        <v>0.6256683103607312</v>
      </c>
      <c r="D17">
        <v>0</v>
      </c>
      <c r="I17">
        <f t="shared" si="1"/>
        <v>0.00026086394921491247</v>
      </c>
    </row>
    <row r="18" spans="1:9" ht="12.75">
      <c r="A18" t="str">
        <f>"0"</f>
        <v>0</v>
      </c>
      <c r="B18">
        <v>0.0034875</v>
      </c>
      <c r="C18">
        <f t="shared" si="0"/>
        <v>0.6383076486422941</v>
      </c>
      <c r="D18">
        <v>0</v>
      </c>
      <c r="I18">
        <f t="shared" si="1"/>
        <v>0.00026086394921491247</v>
      </c>
    </row>
    <row r="19" spans="1:9" ht="12.75">
      <c r="B19">
        <v>0.0037483639492149117</v>
      </c>
      <c r="C19">
        <f t="shared" si="0"/>
        <v>0.6256683103607312</v>
      </c>
      <c r="D19">
        <v>0</v>
      </c>
      <c r="I19">
        <f t="shared" si="1"/>
        <v>0.00026086394921491247</v>
      </c>
    </row>
    <row r="20" spans="1:9" ht="12.75">
      <c r="B20">
        <v>0.004009227898429823</v>
      </c>
      <c r="C20">
        <f t="shared" si="0"/>
        <v>0.589232224485319</v>
      </c>
      <c r="D20">
        <v>0</v>
      </c>
      <c r="I20">
        <f t="shared" si="1"/>
        <v>0.00026086394921491247</v>
      </c>
    </row>
    <row r="21" spans="1:9" ht="12.75">
      <c r="B21">
        <v>0.004270091847644735</v>
      </c>
      <c r="C21">
        <f t="shared" si="0"/>
        <v>0.533159364626881</v>
      </c>
      <c r="D21">
        <v>0</v>
      </c>
      <c r="I21">
        <f t="shared" si="1"/>
        <v>0.00026086394921491247</v>
      </c>
    </row>
    <row r="22" spans="1:9" ht="12.75">
      <c r="B22">
        <v>0.004530955796859647</v>
      </c>
      <c r="C22">
        <f t="shared" si="0"/>
        <v>0.4635064844183735</v>
      </c>
      <c r="D22">
        <v>0</v>
      </c>
      <c r="I22">
        <f t="shared" si="1"/>
        <v>0.00026086394921491247</v>
      </c>
    </row>
    <row r="23" spans="1:9" ht="12.75">
      <c r="B23">
        <v>0.004791819746074559</v>
      </c>
      <c r="C23">
        <f t="shared" si="0"/>
        <v>0.3871531592306304</v>
      </c>
      <c r="D23">
        <v>0</v>
      </c>
      <c r="I23">
        <f t="shared" si="1"/>
        <v>0.00026086394921491247</v>
      </c>
    </row>
    <row r="24" spans="1:9" ht="12.75">
      <c r="B24">
        <v>0.005052683695289471</v>
      </c>
      <c r="C24">
        <f t="shared" si="0"/>
        <v>0.31069768797314157</v>
      </c>
      <c r="D24">
        <v>0</v>
      </c>
      <c r="I24">
        <f t="shared" si="1"/>
        <v>0.00026086394921491247</v>
      </c>
    </row>
    <row r="25" spans="1:9" ht="12.75">
      <c r="B25">
        <v>0.005313547644504382</v>
      </c>
      <c r="C25">
        <f t="shared" si="0"/>
        <v>0.23956394501719244</v>
      </c>
      <c r="D25">
        <v>1</v>
      </c>
      <c r="I25">
        <f t="shared" si="1"/>
        <v>0.00026086394921491247</v>
      </c>
    </row>
    <row r="26" spans="1:9" ht="12.75">
      <c r="B26">
        <v>0.005574411593719294</v>
      </c>
      <c r="C26">
        <f t="shared" si="0"/>
        <v>0.1774733354871294</v>
      </c>
      <c r="D26">
        <v>1</v>
      </c>
      <c r="I26">
        <f t="shared" si="1"/>
        <v>0.00026086394921491247</v>
      </c>
    </row>
    <row r="27" spans="1:9" ht="12.75">
      <c r="B27">
        <v>0.005835275542934205</v>
      </c>
      <c r="C27">
        <f t="shared" si="0"/>
        <v>0.12632025328143104</v>
      </c>
      <c r="D27">
        <v>0</v>
      </c>
      <c r="I27">
        <f t="shared" si="1"/>
        <v>0.00026086394921491247</v>
      </c>
    </row>
    <row r="28" spans="1:9" ht="12.75">
      <c r="A28" t="str">
        <f>"2s"</f>
        <v>2s</v>
      </c>
      <c r="B28">
        <v>0.006096139492149117</v>
      </c>
      <c r="C28">
        <f t="shared" si="0"/>
        <v>0.08638554642110116</v>
      </c>
      <c r="D28">
        <v>0</v>
      </c>
      <c r="I28">
        <f t="shared" si="1"/>
        <v>0.00026086394921491247</v>
      </c>
    </row>
    <row r="29" spans="1:9" ht="12.75">
      <c r="B29">
        <v>0.006357003441364029</v>
      </c>
      <c r="C29">
        <f t="shared" si="0"/>
        <v>0.05675934855397049</v>
      </c>
      <c r="D29">
        <v>0</v>
      </c>
      <c r="I29">
        <f t="shared" si="1"/>
        <v>0.00026086394921491247</v>
      </c>
    </row>
    <row r="30" spans="1:9" ht="12.75">
      <c r="B30">
        <v>0.00661786739057894</v>
      </c>
      <c r="C30">
        <f t="shared" si="0"/>
        <v>0.035831248471748775</v>
      </c>
      <c r="D30">
        <v>0</v>
      </c>
      <c r="I30">
        <f t="shared" si="1"/>
        <v>0.00026086394921491247</v>
      </c>
    </row>
    <row r="31" spans="1:9" ht="12.75">
      <c r="B31">
        <v>0.006878731339793852</v>
      </c>
      <c r="C31">
        <f t="shared" si="0"/>
        <v>0.021732750773897084</v>
      </c>
      <c r="D31">
        <v>1</v>
      </c>
      <c r="I31">
        <f t="shared" si="1"/>
        <v>0.00026086394921491247</v>
      </c>
    </row>
    <row r="32" spans="1:9" ht="12.75">
      <c r="B32">
        <v>0.007139595289008765</v>
      </c>
      <c r="C32">
        <f t="shared" si="0"/>
        <v>0.012664722532767955</v>
      </c>
      <c r="D32">
        <v>0</v>
      </c>
      <c r="I32">
        <f t="shared" si="1"/>
        <v>0.00026086394921491247</v>
      </c>
    </row>
    <row r="33" spans="1:9" ht="12.75">
      <c r="A33" t="str">
        <f>"3s"</f>
        <v>3s</v>
      </c>
      <c r="B33">
        <v>0.007400459238223676</v>
      </c>
      <c r="C33">
        <f t="shared" si="0"/>
        <v>0.0070909574591008296</v>
      </c>
      <c r="D33">
        <v>4</v>
      </c>
      <c r="I33">
        <f t="shared" si="1"/>
        <v>0.00026086394921491247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