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<sst xmlns="http://schemas.openxmlformats.org/spreadsheetml/2006/main" count="188" uniqueCount="71">
  <si>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</si>
  <si>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</si>
  <si>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</si>
  <si>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</si>
  <si>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</si>
  <si>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</si>
  <si>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</si>
  <si>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</si>
  <si>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</si>
  <si>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</si>
  <si>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</si>
  <si>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</si>
  <si>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</si>
  <si>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</si>
  <si>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</si>
  <si>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</si>
  <si>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</si>
  <si>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</si>
  <si>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</si>
  <si>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</si>
  <si>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</si>
  <si>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</si>
  <si>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</si>
  <si>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</si>
  <si>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</si>
  <si>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</si>
  <si>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</si>
  <si>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</si>
  <si>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</si>
  <si>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</si>
  <si>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</si>
  <si>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</si>
  <si>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</si>
  <si>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</si>
  <si>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</si>
  <si>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</si>
  <si>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</si>
  <si>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</si>
  <si>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</si>
  <si>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</si>
  <si>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</si>
  <si>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</si>
  <si>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</si>
  <si>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</si>
  <si>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</si>
  <si>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</si>
  <si>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</si>
  <si>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INSIDE WING D SIDE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</si>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</sst>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Nominal!$F$47:$F$61</c:f>
              <c:numCache>
                <c:ptCount val="15"/>
                <c:pt idx="0">
                  <c:v>0.007</c:v>
                </c:pt>
                <c:pt idx="1">
                  <c:v>0.0049</c:v>
                </c:pt>
                <c:pt idx="2">
                  <c:v>-0.0193</c:v>
                </c:pt>
                <c:pt idx="3">
                  <c:v>-0.0274</c:v>
                </c:pt>
                <c:pt idx="4">
                  <c:v>0.0614</c:v>
                </c:pt>
                <c:pt idx="5">
                  <c:v>0.0431</c:v>
                </c:pt>
                <c:pt idx="6">
                  <c:v>0.0106</c:v>
                </c:pt>
                <c:pt idx="7">
                  <c:v>0.0243</c:v>
                </c:pt>
                <c:pt idx="8">
                  <c:v>-0.1091</c:v>
                </c:pt>
                <c:pt idx="9">
                  <c:v>-0.018</c:v>
                </c:pt>
                <c:pt idx="10">
                  <c:v>0.0612</c:v>
                </c:pt>
                <c:pt idx="11">
                  <c:v>0.0646</c:v>
                </c:pt>
                <c:pt idx="12">
                  <c:v>-0.0402</c:v>
                </c:pt>
                <c:pt idx="13">
                  <c:v>-0.2237</c:v>
                </c:pt>
                <c:pt idx="14">
                  <c:v>-0.013</c:v>
                </c:pt>
              </c:numCache>
            </c:numRef>
          </c:val>
          <c:smooth val="0"/>
        </c:ser>
        <c:marker val="1"/>
        <c:axId val="58778430"/>
        <c:axId val="59243823"/>
      </c:lineChart>
      <c:catAx>
        <c:axId val="58778430"/>
        <c:scaling>
          <c:orientation val="minMax"/>
        </c:scaling>
        <c:axPos val="b"/>
        <c:delete val="1"/>
        <c:majorTickMark val="out"/>
        <c:minorTickMark val="none"/>
        <c:tickLblPos val="nextTo"/>
        <c:crossAx val="59243823"/>
        <c:crosses val="autoZero"/>
        <c:auto val="1"/>
        <c:lblOffset val="100"/>
        <c:noMultiLvlLbl val="0"/>
      </c:catAx>
      <c:valAx>
        <c:axId val="592438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7843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3293920"/>
        <c:axId val="988323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79.46732477231757</c:v>
                </c:pt>
                <c:pt idx="1">
                  <c:v>5.758176640482008E-39</c:v>
                </c:pt>
                <c:pt idx="2">
                  <c:v>1.4346493743982804E-157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1840234"/>
        <c:axId val="62344379"/>
      </c:scatterChart>
      <c:valAx>
        <c:axId val="53293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83233"/>
        <c:crosses val="max"/>
        <c:crossBetween val="midCat"/>
        <c:dispUnits/>
      </c:valAx>
      <c:valAx>
        <c:axId val="98832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93920"/>
        <c:crosses val="max"/>
        <c:crossBetween val="midCat"/>
        <c:dispUnits/>
      </c:valAx>
      <c:valAx>
        <c:axId val="21840234"/>
        <c:scaling>
          <c:orientation val="minMax"/>
        </c:scaling>
        <c:axPos val="b"/>
        <c:delete val="1"/>
        <c:majorTickMark val="in"/>
        <c:minorTickMark val="none"/>
        <c:tickLblPos val="nextTo"/>
        <c:crossAx val="62344379"/>
        <c:crosses val="max"/>
        <c:crossBetween val="midCat"/>
        <c:dispUnits/>
      </c:valAx>
      <c:valAx>
        <c:axId val="623443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84023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432360"/>
        <c:axId val="3402032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0.013295545235814017</c:v>
                </c:pt>
                <c:pt idx="1">
                  <c:v>0.023746354748939883</c:v>
                </c:pt>
                <c:pt idx="2">
                  <c:v>0.04074890770105685</c:v>
                </c:pt>
                <c:pt idx="3">
                  <c:v>0.06718359088452862</c:v>
                </c:pt>
                <c:pt idx="4">
                  <c:v>0.10642377853869428</c:v>
                </c:pt>
                <c:pt idx="5">
                  <c:v>0.16197289953956415</c:v>
                </c:pt>
                <c:pt idx="6">
                  <c:v>0.23685047490268238</c:v>
                </c:pt>
                <c:pt idx="7">
                  <c:v>0.33276250403836666</c:v>
                </c:pt>
                <c:pt idx="8">
                  <c:v>0.4491823969072345</c:v>
                </c:pt>
                <c:pt idx="9">
                  <c:v>0.5825581649496385</c:v>
                </c:pt>
                <c:pt idx="10">
                  <c:v>0.7259121735574299</c:v>
                </c:pt>
                <c:pt idx="11">
                  <c:v>0.869074658284448</c:v>
                </c:pt>
                <c:pt idx="12">
                  <c:v>0.9996738086753987</c:v>
                </c:pt>
                <c:pt idx="13">
                  <c:v>1.1048104209099696</c:v>
                </c:pt>
                <c:pt idx="14">
                  <c:v>1.1731280819263674</c:v>
                </c:pt>
                <c:pt idx="15">
                  <c:v>1.1968268412042977</c:v>
                </c:pt>
                <c:pt idx="16">
                  <c:v>1.1731280819263674</c:v>
                </c:pt>
                <c:pt idx="17">
                  <c:v>1.1048104209099696</c:v>
                </c:pt>
                <c:pt idx="18">
                  <c:v>0.9996738086753987</c:v>
                </c:pt>
                <c:pt idx="19">
                  <c:v>0.869074658284448</c:v>
                </c:pt>
                <c:pt idx="20">
                  <c:v>0.7259121735574299</c:v>
                </c:pt>
                <c:pt idx="21">
                  <c:v>0.5825581649496385</c:v>
                </c:pt>
                <c:pt idx="22">
                  <c:v>0.4491823969072345</c:v>
                </c:pt>
                <c:pt idx="23">
                  <c:v>0.33276250403836655</c:v>
                </c:pt>
                <c:pt idx="24">
                  <c:v>0.23685047490268238</c:v>
                </c:pt>
                <c:pt idx="25">
                  <c:v>0.16197289953956415</c:v>
                </c:pt>
                <c:pt idx="26">
                  <c:v>0.10642377853869428</c:v>
                </c:pt>
                <c:pt idx="27">
                  <c:v>0.06718359088452862</c:v>
                </c:pt>
                <c:pt idx="28">
                  <c:v>0.04074890770105685</c:v>
                </c:pt>
                <c:pt idx="29">
                  <c:v>0.023746354748939883</c:v>
                </c:pt>
                <c:pt idx="30">
                  <c:v>0.013295545235814017</c:v>
                </c:pt>
              </c:numCache>
            </c:numRef>
          </c:val>
          <c:smooth val="0"/>
        </c:ser>
        <c:axId val="37747506"/>
        <c:axId val="4183235"/>
      </c:lineChart>
      <c:catAx>
        <c:axId val="634323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020329"/>
        <c:crosses val="autoZero"/>
        <c:auto val="0"/>
        <c:lblOffset val="100"/>
        <c:tickLblSkip val="1"/>
        <c:noMultiLvlLbl val="0"/>
      </c:catAx>
      <c:valAx>
        <c:axId val="340203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432360"/>
        <c:crossesAt val="1"/>
        <c:crossBetween val="between"/>
        <c:dispUnits/>
      </c:valAx>
      <c:catAx>
        <c:axId val="37747506"/>
        <c:scaling>
          <c:orientation val="minMax"/>
        </c:scaling>
        <c:axPos val="b"/>
        <c:delete val="1"/>
        <c:majorTickMark val="in"/>
        <c:minorTickMark val="none"/>
        <c:tickLblPos val="nextTo"/>
        <c:crossAx val="4183235"/>
        <c:crosses val="autoZero"/>
        <c:auto val="0"/>
        <c:lblOffset val="100"/>
        <c:tickLblSkip val="1"/>
        <c:noMultiLvlLbl val="0"/>
      </c:catAx>
      <c:valAx>
        <c:axId val="418323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7475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Nominal!$F$47:$F$61</c:f>
              <c:numCache/>
            </c:numRef>
          </c:val>
        </c:ser>
        <c:axId val="37649116"/>
        <c:axId val="3297725"/>
      </c:areaChart>
      <c:catAx>
        <c:axId val="37649116"/>
        <c:scaling>
          <c:orientation val="minMax"/>
        </c:scaling>
        <c:axPos val="b"/>
        <c:delete val="1"/>
        <c:majorTickMark val="out"/>
        <c:minorTickMark val="none"/>
        <c:tickLblPos val="nextTo"/>
        <c:crossAx val="3297725"/>
        <c:crosses val="autoZero"/>
        <c:auto val="1"/>
        <c:lblOffset val="100"/>
        <c:noMultiLvlLbl val="0"/>
      </c:catAx>
      <c:valAx>
        <c:axId val="32977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4911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9679526"/>
        <c:axId val="6578914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0.013295545235814017</c:v>
                </c:pt>
                <c:pt idx="1">
                  <c:v>0.023746354748939883</c:v>
                </c:pt>
                <c:pt idx="2">
                  <c:v>0.04074890770105685</c:v>
                </c:pt>
                <c:pt idx="3">
                  <c:v>0.06718359088452862</c:v>
                </c:pt>
                <c:pt idx="4">
                  <c:v>0.10642377853869428</c:v>
                </c:pt>
                <c:pt idx="5">
                  <c:v>0.16197289953956415</c:v>
                </c:pt>
                <c:pt idx="6">
                  <c:v>0.23685047490268238</c:v>
                </c:pt>
                <c:pt idx="7">
                  <c:v>0.33276250403836666</c:v>
                </c:pt>
                <c:pt idx="8">
                  <c:v>0.4491823969072345</c:v>
                </c:pt>
                <c:pt idx="9">
                  <c:v>0.5825581649496385</c:v>
                </c:pt>
                <c:pt idx="10">
                  <c:v>0.7259121735574299</c:v>
                </c:pt>
                <c:pt idx="11">
                  <c:v>0.869074658284448</c:v>
                </c:pt>
                <c:pt idx="12">
                  <c:v>0.9996738086753987</c:v>
                </c:pt>
                <c:pt idx="13">
                  <c:v>1.1048104209099696</c:v>
                </c:pt>
                <c:pt idx="14">
                  <c:v>1.1731280819263674</c:v>
                </c:pt>
                <c:pt idx="15">
                  <c:v>1.1968268412042977</c:v>
                </c:pt>
                <c:pt idx="16">
                  <c:v>1.1731280819263674</c:v>
                </c:pt>
                <c:pt idx="17">
                  <c:v>1.1048104209099696</c:v>
                </c:pt>
                <c:pt idx="18">
                  <c:v>0.9996738086753987</c:v>
                </c:pt>
                <c:pt idx="19">
                  <c:v>0.869074658284448</c:v>
                </c:pt>
                <c:pt idx="20">
                  <c:v>0.7259121735574299</c:v>
                </c:pt>
                <c:pt idx="21">
                  <c:v>0.5825581649496385</c:v>
                </c:pt>
                <c:pt idx="22">
                  <c:v>0.4491823969072345</c:v>
                </c:pt>
                <c:pt idx="23">
                  <c:v>0.33276250403836655</c:v>
                </c:pt>
                <c:pt idx="24">
                  <c:v>0.23685047490268238</c:v>
                </c:pt>
                <c:pt idx="25">
                  <c:v>0.16197289953956415</c:v>
                </c:pt>
                <c:pt idx="26">
                  <c:v>0.10642377853869428</c:v>
                </c:pt>
                <c:pt idx="27">
                  <c:v>0.06718359088452862</c:v>
                </c:pt>
                <c:pt idx="28">
                  <c:v>0.04074890770105685</c:v>
                </c:pt>
                <c:pt idx="29">
                  <c:v>0.023746354748939883</c:v>
                </c:pt>
                <c:pt idx="30">
                  <c:v>0.013295545235814017</c:v>
                </c:pt>
              </c:numCache>
            </c:numRef>
          </c:val>
          <c:smooth val="0"/>
        </c:ser>
        <c:axId val="55231376"/>
        <c:axId val="27320337"/>
      </c:lineChart>
      <c:catAx>
        <c:axId val="296795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789143"/>
        <c:crosses val="autoZero"/>
        <c:auto val="0"/>
        <c:lblOffset val="100"/>
        <c:tickLblSkip val="1"/>
        <c:noMultiLvlLbl val="0"/>
      </c:catAx>
      <c:valAx>
        <c:axId val="657891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679526"/>
        <c:crossesAt val="1"/>
        <c:crossBetween val="between"/>
        <c:dispUnits/>
      </c:valAx>
      <c:catAx>
        <c:axId val="55231376"/>
        <c:scaling>
          <c:orientation val="minMax"/>
        </c:scaling>
        <c:axPos val="b"/>
        <c:delete val="1"/>
        <c:majorTickMark val="in"/>
        <c:minorTickMark val="none"/>
        <c:tickLblPos val="nextTo"/>
        <c:crossAx val="27320337"/>
        <c:crosses val="autoZero"/>
        <c:auto val="0"/>
        <c:lblOffset val="100"/>
        <c:tickLblSkip val="1"/>
        <c:noMultiLvlLbl val="0"/>
      </c:catAx>
      <c:valAx>
        <c:axId val="2732033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23137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Nominal!$F$47:$F$61</c:f>
              <c:numCache>
                <c:ptCount val="15"/>
                <c:pt idx="0">
                  <c:v>0.007</c:v>
                </c:pt>
                <c:pt idx="1">
                  <c:v>0.0049</c:v>
                </c:pt>
                <c:pt idx="2">
                  <c:v>-0.0193</c:v>
                </c:pt>
                <c:pt idx="3">
                  <c:v>-0.0274</c:v>
                </c:pt>
                <c:pt idx="4">
                  <c:v>0.0614</c:v>
                </c:pt>
                <c:pt idx="5">
                  <c:v>0.0431</c:v>
                </c:pt>
                <c:pt idx="6">
                  <c:v>0.0106</c:v>
                </c:pt>
                <c:pt idx="7">
                  <c:v>0.0243</c:v>
                </c:pt>
                <c:pt idx="8">
                  <c:v>-0.1091</c:v>
                </c:pt>
                <c:pt idx="9">
                  <c:v>-0.018</c:v>
                </c:pt>
                <c:pt idx="10">
                  <c:v>0.0612</c:v>
                </c:pt>
                <c:pt idx="11">
                  <c:v>0.0646</c:v>
                </c:pt>
                <c:pt idx="12">
                  <c:v>-0.0402</c:v>
                </c:pt>
                <c:pt idx="13">
                  <c:v>-0.2237</c:v>
                </c:pt>
                <c:pt idx="14">
                  <c:v>-0.013</c:v>
                </c:pt>
              </c:numCache>
            </c:numRef>
          </c:val>
          <c:smooth val="1"/>
        </c:ser>
        <c:axId val="44556442"/>
        <c:axId val="65463659"/>
      </c:lineChart>
      <c:catAx>
        <c:axId val="4455644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5463659"/>
        <c:crosses val="autoZero"/>
        <c:auto val="0"/>
        <c:lblOffset val="100"/>
        <c:tickLblSkip val="1"/>
        <c:noMultiLvlLbl val="0"/>
      </c:catAx>
      <c:valAx>
        <c:axId val="654636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5564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2302020"/>
        <c:axId val="95613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79.46732477231757</c:v>
                </c:pt>
                <c:pt idx="1">
                  <c:v>5.758176640482008E-39</c:v>
                </c:pt>
                <c:pt idx="2">
                  <c:v>1.4346493743982804E-157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605198"/>
        <c:axId val="10337919"/>
      </c:lineChart>
      <c:catAx>
        <c:axId val="523020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56133"/>
        <c:crosses val="autoZero"/>
        <c:auto val="0"/>
        <c:lblOffset val="100"/>
        <c:tickLblSkip val="1"/>
        <c:noMultiLvlLbl val="0"/>
      </c:catAx>
      <c:valAx>
        <c:axId val="9561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302020"/>
        <c:crossesAt val="1"/>
        <c:crossBetween val="between"/>
        <c:dispUnits/>
      </c:valAx>
      <c:catAx>
        <c:axId val="8605198"/>
        <c:scaling>
          <c:orientation val="minMax"/>
        </c:scaling>
        <c:axPos val="b"/>
        <c:delete val="1"/>
        <c:majorTickMark val="in"/>
        <c:minorTickMark val="none"/>
        <c:tickLblPos val="nextTo"/>
        <c:crossAx val="10337919"/>
        <c:crosses val="autoZero"/>
        <c:auto val="0"/>
        <c:lblOffset val="100"/>
        <c:tickLblSkip val="1"/>
        <c:noMultiLvlLbl val="0"/>
      </c:catAx>
      <c:valAx>
        <c:axId val="1033791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6051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Nominal!$F$47:$F$61</c:f>
              <c:numCache>
                <c:ptCount val="15"/>
                <c:pt idx="0">
                  <c:v>0.007</c:v>
                </c:pt>
                <c:pt idx="1">
                  <c:v>0.0049</c:v>
                </c:pt>
                <c:pt idx="2">
                  <c:v>-0.0193</c:v>
                </c:pt>
                <c:pt idx="3">
                  <c:v>-0.0274</c:v>
                </c:pt>
                <c:pt idx="4">
                  <c:v>0.0614</c:v>
                </c:pt>
                <c:pt idx="5">
                  <c:v>0.0431</c:v>
                </c:pt>
                <c:pt idx="6">
                  <c:v>0.0106</c:v>
                </c:pt>
                <c:pt idx="7">
                  <c:v>0.0243</c:v>
                </c:pt>
                <c:pt idx="8">
                  <c:v>-0.1091</c:v>
                </c:pt>
                <c:pt idx="9">
                  <c:v>-0.018</c:v>
                </c:pt>
                <c:pt idx="10">
                  <c:v>0.0612</c:v>
                </c:pt>
                <c:pt idx="11">
                  <c:v>0.0646</c:v>
                </c:pt>
                <c:pt idx="12">
                  <c:v>-0.0402</c:v>
                </c:pt>
                <c:pt idx="13">
                  <c:v>-0.2237</c:v>
                </c:pt>
                <c:pt idx="14">
                  <c:v>-0.013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Gauss!$N$3:$N$17</c:f>
              <c:numCache>
                <c:ptCount val="1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Gauss!$O$3:$O$17</c:f>
              <c:numCache>
                <c:ptCount val="15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Gauss!$P$3:$P$17</c:f>
              <c:numCache>
                <c:ptCount val="15"/>
                <c:pt idx="0">
                  <c:v>-0.011573333333333333</c:v>
                </c:pt>
                <c:pt idx="1">
                  <c:v>-0.011573333333333333</c:v>
                </c:pt>
                <c:pt idx="2">
                  <c:v>-0.011573333333333333</c:v>
                </c:pt>
                <c:pt idx="3">
                  <c:v>-0.011573333333333333</c:v>
                </c:pt>
                <c:pt idx="4">
                  <c:v>-0.011573333333333333</c:v>
                </c:pt>
                <c:pt idx="5">
                  <c:v>-0.011573333333333333</c:v>
                </c:pt>
                <c:pt idx="6">
                  <c:v>-0.011573333333333333</c:v>
                </c:pt>
                <c:pt idx="7">
                  <c:v>-0.011573333333333333</c:v>
                </c:pt>
                <c:pt idx="8">
                  <c:v>-0.011573333333333333</c:v>
                </c:pt>
                <c:pt idx="9">
                  <c:v>-0.011573333333333333</c:v>
                </c:pt>
                <c:pt idx="10">
                  <c:v>-0.011573333333333333</c:v>
                </c:pt>
                <c:pt idx="11">
                  <c:v>-0.011573333333333333</c:v>
                </c:pt>
                <c:pt idx="12">
                  <c:v>-0.011573333333333333</c:v>
                </c:pt>
                <c:pt idx="13">
                  <c:v>-0.011573333333333333</c:v>
                </c:pt>
                <c:pt idx="14">
                  <c:v>-0.011573333333333333</c:v>
                </c:pt>
              </c:numCache>
            </c:numRef>
          </c:val>
          <c:smooth val="0"/>
        </c:ser>
        <c:marker val="1"/>
        <c:axId val="25932408"/>
        <c:axId val="32065081"/>
      </c:lineChart>
      <c:catAx>
        <c:axId val="25932408"/>
        <c:scaling>
          <c:orientation val="minMax"/>
        </c:scaling>
        <c:axPos val="b"/>
        <c:delete val="1"/>
        <c:majorTickMark val="out"/>
        <c:minorTickMark val="none"/>
        <c:tickLblPos val="nextTo"/>
        <c:crossAx val="32065081"/>
        <c:crosses val="autoZero"/>
        <c:auto val="1"/>
        <c:lblOffset val="100"/>
        <c:noMultiLvlLbl val="0"/>
      </c:catAx>
      <c:valAx>
        <c:axId val="32065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5932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6975"/>
          <c:h val="0.94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0150274"/>
        <c:axId val="4713473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1559468"/>
        <c:axId val="59817485"/>
      </c:lineChart>
      <c:catAx>
        <c:axId val="2015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134739"/>
        <c:crosses val="autoZero"/>
        <c:auto val="0"/>
        <c:lblOffset val="100"/>
        <c:tickLblSkip val="1"/>
        <c:noMultiLvlLbl val="0"/>
      </c:catAx>
      <c:valAx>
        <c:axId val="47134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150274"/>
        <c:crossesAt val="1"/>
        <c:crossBetween val="between"/>
        <c:dispUnits/>
      </c:valAx>
      <c:catAx>
        <c:axId val="21559468"/>
        <c:scaling>
          <c:orientation val="minMax"/>
        </c:scaling>
        <c:axPos val="b"/>
        <c:delete val="1"/>
        <c:majorTickMark val="in"/>
        <c:minorTickMark val="none"/>
        <c:tickLblPos val="nextTo"/>
        <c:crossAx val="59817485"/>
        <c:crosses val="autoZero"/>
        <c:auto val="0"/>
        <c:lblOffset val="100"/>
        <c:tickLblSkip val="1"/>
        <c:noMultiLvlLbl val="0"/>
      </c:catAx>
      <c:valAx>
        <c:axId val="5981748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5594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486454"/>
        <c:axId val="13378087"/>
      </c:scatterChart>
      <c:valAx>
        <c:axId val="1486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78087"/>
        <c:crosses val="max"/>
        <c:crossBetween val="midCat"/>
        <c:dispUnits/>
      </c:valAx>
      <c:valAx>
        <c:axId val="13378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645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1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1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582275" cy="5857875"/>
    <xdr:graphicFrame>
      <xdr:nvGraphicFramePr>
        <xdr:cNvPr id="1" name="Shape 1025"/>
        <xdr:cNvGraphicFramePr/>
      </xdr:nvGraphicFramePr>
      <xdr:xfrm>
        <a:off x="0" y="0"/>
        <a:ext cx="1058227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1"/>
  <sheetViews>
    <sheetView tabSelected="1" workbookViewId="0" topLeftCell="A40">
      <selection activeCell="J57" sqref="J57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39209.31159722222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15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0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0.25</v>
      </c>
      <c r="D7" s="63"/>
      <c r="E7" s="62" t="s">
        <v>19</v>
      </c>
      <c r="F7" s="62"/>
      <c r="G7" s="36">
        <v>-0.011573333333333333</v>
      </c>
      <c r="H7" s="6"/>
    </row>
    <row r="8" spans="2:8" ht="13.5">
      <c r="B8" s="58" t="s">
        <v>37</v>
      </c>
      <c r="C8" s="63">
        <v>-0.25</v>
      </c>
      <c r="D8" s="63"/>
      <c r="E8" s="64" t="s">
        <v>12</v>
      </c>
      <c r="F8" s="64"/>
      <c r="G8" s="35">
        <v>0.06463620945037873</v>
      </c>
      <c r="H8" s="5"/>
    </row>
    <row r="9" spans="5:8" ht="13.5">
      <c r="E9" s="64" t="s">
        <v>13</v>
      </c>
      <c r="F9" s="64"/>
      <c r="G9" s="35">
        <v>-0.2237475892483047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0.28838379869868347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7</v>
      </c>
      <c r="L12" s="44">
        <v>0</v>
      </c>
      <c r="M12" s="44">
        <v>8</v>
      </c>
      <c r="N12" s="44">
        <v>15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7</v>
      </c>
      <c r="L15" s="44">
        <v>0</v>
      </c>
      <c r="M15" s="44">
        <v>8</v>
      </c>
      <c r="N15" s="44">
        <v>15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0.2140939325551372</v>
      </c>
      <c r="L18" s="42">
        <v>0.025121963088142962</v>
      </c>
      <c r="M18" s="42">
        <v>0.08803336106391413</v>
      </c>
      <c r="N18" s="51">
        <v>0.06463620945037873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-0.04565768826470418</v>
      </c>
      <c r="L19" s="42">
        <v>-0.06225124991147979</v>
      </c>
      <c r="M19" s="42">
        <v>-0.06073041730854456</v>
      </c>
      <c r="N19" s="51">
        <v>-0.2237475892483047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0.2597516208198414</v>
      </c>
      <c r="L20" s="42">
        <v>0.08737321299962275</v>
      </c>
      <c r="M20" s="42">
        <v>0.1487637783724587</v>
      </c>
      <c r="N20" s="51">
        <v>0.28838379869868347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0.012242704134853474</v>
      </c>
      <c r="L22" s="42">
        <v>-0.007078027646835435</v>
      </c>
      <c r="M22" s="42">
        <v>-0.0005563340315517233</v>
      </c>
      <c r="N22" s="51">
        <v>-0.011573333333333333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0.05721327959188831</v>
      </c>
      <c r="L23" s="42">
        <v>0.021897362816180065</v>
      </c>
      <c r="M23" s="42">
        <v>0.039361275165626375</v>
      </c>
      <c r="N23" s="51">
        <v>0.07281595870842575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0.05784964091559772</v>
      </c>
      <c r="L24" s="42">
        <v>0.0214491763811422</v>
      </c>
      <c r="M24" s="42">
        <v>0.040738720723517356</v>
      </c>
      <c r="N24" s="51">
        <v>0.07439743147128004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17.382475</v>
      </c>
      <c r="D47" s="24">
        <v>-7.308287</v>
      </c>
      <c r="E47" s="24">
        <v>-14.780278</v>
      </c>
      <c r="F47" s="60">
        <v>0.007</v>
      </c>
    </row>
    <row r="48" spans="2:6" ht="13.5">
      <c r="B48" s="27" t="s">
        <v>57</v>
      </c>
      <c r="C48" s="24">
        <v>18.306043</v>
      </c>
      <c r="D48" s="24">
        <v>-12.457511</v>
      </c>
      <c r="E48" s="24">
        <v>-14.943798</v>
      </c>
      <c r="F48" s="60">
        <v>0.0049</v>
      </c>
    </row>
    <row r="49" spans="2:6" ht="13.5">
      <c r="B49" s="27" t="s">
        <v>58</v>
      </c>
      <c r="C49" s="24">
        <v>22.169516</v>
      </c>
      <c r="D49" s="24">
        <v>-16.376938</v>
      </c>
      <c r="E49" s="24">
        <v>-17.335112</v>
      </c>
      <c r="F49" s="60">
        <v>-0.0193</v>
      </c>
    </row>
    <row r="50" spans="2:6" ht="13.5">
      <c r="B50" s="27" t="s">
        <v>59</v>
      </c>
      <c r="C50" s="24">
        <v>21.292362</v>
      </c>
      <c r="D50" s="24">
        <v>-13.676743</v>
      </c>
      <c r="E50" s="24">
        <v>-15.372301</v>
      </c>
      <c r="F50" s="60">
        <v>-0.0274</v>
      </c>
    </row>
    <row r="51" spans="2:6" ht="13.5">
      <c r="B51" s="27" t="s">
        <v>60</v>
      </c>
      <c r="C51" s="24">
        <v>21.060753</v>
      </c>
      <c r="D51" s="24">
        <v>-10.893712</v>
      </c>
      <c r="E51" s="24">
        <v>-14.841469</v>
      </c>
      <c r="F51" s="60">
        <v>0.0614</v>
      </c>
    </row>
    <row r="52" spans="2:6" ht="13.5">
      <c r="B52" s="27" t="s">
        <v>61</v>
      </c>
      <c r="C52" s="24">
        <v>21.532449</v>
      </c>
      <c r="D52" s="24">
        <v>-8.106687</v>
      </c>
      <c r="E52" s="24">
        <v>-14.972044</v>
      </c>
      <c r="F52" s="60">
        <v>0.0431</v>
      </c>
    </row>
    <row r="53" spans="2:6" ht="13.5">
      <c r="B53" s="27" t="s">
        <v>62</v>
      </c>
      <c r="C53" s="24">
        <v>26.124317</v>
      </c>
      <c r="D53" s="24">
        <v>-9.089461</v>
      </c>
      <c r="E53" s="24">
        <v>-15.560909</v>
      </c>
      <c r="F53" s="60">
        <v>0.0106</v>
      </c>
    </row>
    <row r="54" spans="2:6" ht="13.5">
      <c r="B54" s="27" t="s">
        <v>63</v>
      </c>
      <c r="C54" s="24">
        <v>24.964067</v>
      </c>
      <c r="D54" s="24">
        <v>-12.668821</v>
      </c>
      <c r="E54" s="24">
        <v>-15.837962</v>
      </c>
      <c r="F54" s="60">
        <v>0.0243</v>
      </c>
    </row>
    <row r="55" spans="2:6" ht="13.5">
      <c r="B55" s="27" t="s">
        <v>64</v>
      </c>
      <c r="C55" s="24">
        <v>26.616878</v>
      </c>
      <c r="D55" s="24">
        <v>-18.498561</v>
      </c>
      <c r="E55" s="24">
        <v>-19.450043</v>
      </c>
      <c r="F55" s="60">
        <v>-0.1091</v>
      </c>
    </row>
    <row r="56" spans="2:6" ht="13.5">
      <c r="B56" s="27" t="s">
        <v>65</v>
      </c>
      <c r="C56" s="24">
        <v>30.143584</v>
      </c>
      <c r="D56" s="24">
        <v>-14.309007</v>
      </c>
      <c r="E56" s="24">
        <v>-17.829322</v>
      </c>
      <c r="F56" s="60">
        <v>-0.018</v>
      </c>
    </row>
    <row r="57" spans="2:6" ht="13.5">
      <c r="B57" s="27" t="s">
        <v>66</v>
      </c>
      <c r="C57" s="24">
        <v>32.275131</v>
      </c>
      <c r="D57" s="24">
        <v>-10.371607</v>
      </c>
      <c r="E57" s="24">
        <v>-16.78467</v>
      </c>
      <c r="F57" s="60">
        <v>0.0612</v>
      </c>
    </row>
    <row r="58" spans="2:6" ht="13.5">
      <c r="B58" s="27" t="s">
        <v>67</v>
      </c>
      <c r="C58" s="24">
        <v>33.562684</v>
      </c>
      <c r="D58" s="24">
        <v>-14.327848</v>
      </c>
      <c r="E58" s="24">
        <v>-20.317463</v>
      </c>
      <c r="F58" s="60">
        <v>0.0646</v>
      </c>
    </row>
    <row r="59" spans="2:6" ht="13.5">
      <c r="B59" s="27" t="s">
        <v>68</v>
      </c>
      <c r="C59" s="24">
        <v>32.051863</v>
      </c>
      <c r="D59" s="24">
        <v>-17.884569</v>
      </c>
      <c r="E59" s="24">
        <v>-20.570423</v>
      </c>
      <c r="F59" s="60">
        <v>-0.0402</v>
      </c>
    </row>
    <row r="60" spans="2:6" ht="13.5">
      <c r="B60" s="27" t="s">
        <v>69</v>
      </c>
      <c r="C60" s="24">
        <v>32.036961</v>
      </c>
      <c r="D60" s="24">
        <v>-25.123782</v>
      </c>
      <c r="E60" s="24">
        <v>-29.236743</v>
      </c>
      <c r="F60" s="60">
        <v>-0.2237</v>
      </c>
    </row>
    <row r="61" spans="2:6" ht="13.5">
      <c r="B61" s="27" t="s">
        <v>70</v>
      </c>
      <c r="C61" s="24">
        <v>29.380963</v>
      </c>
      <c r="D61" s="24">
        <v>-23.86668</v>
      </c>
      <c r="E61" s="24">
        <v>-23.870647</v>
      </c>
      <c r="F61" s="60">
        <v>-0.013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1"/>
  <sheetViews>
    <sheetView workbookViewId="0" topLeftCell="A29">
      <selection activeCell="B62" sqref="B6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39209.31159722222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-0.011573333333333333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0.25</v>
      </c>
      <c r="D8" s="72"/>
      <c r="E8" s="2"/>
      <c r="F8" s="14" t="s">
        <v>12</v>
      </c>
      <c r="G8" s="35">
        <v>0.06463620945037873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-0.25</v>
      </c>
      <c r="D9" s="72"/>
      <c r="E9" s="2"/>
      <c r="F9" s="14" t="s">
        <v>13</v>
      </c>
      <c r="G9" s="35">
        <v>-0.2237475892483047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0.28838379869868347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0.07439743147128004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17.38260865265609</v>
      </c>
      <c r="D47" s="24">
        <v>-7.307458893159461</v>
      </c>
      <c r="E47" s="24">
        <v>-14.77328481451804</v>
      </c>
      <c r="F47" s="60">
        <v>0.007</v>
      </c>
    </row>
    <row r="48" spans="2:6" ht="13.5">
      <c r="B48" s="27" t="s">
        <v>57</v>
      </c>
      <c r="C48" s="24">
        <v>18.3053057939843</v>
      </c>
      <c r="D48" s="24">
        <v>-12.459829344587908</v>
      </c>
      <c r="E48" s="24">
        <v>-14.939569338543219</v>
      </c>
      <c r="F48" s="60">
        <v>0.0049</v>
      </c>
    </row>
    <row r="49" spans="2:6" ht="13.5">
      <c r="B49" s="27" t="s">
        <v>58</v>
      </c>
      <c r="C49" s="24">
        <v>22.16803453879008</v>
      </c>
      <c r="D49" s="24">
        <v>-16.365751460271742</v>
      </c>
      <c r="E49" s="24">
        <v>-17.3507720027332</v>
      </c>
      <c r="F49" s="60">
        <v>-0.0193</v>
      </c>
    </row>
    <row r="50" spans="2:6" ht="13.5">
      <c r="B50" s="27" t="s">
        <v>59</v>
      </c>
      <c r="C50" s="24">
        <v>21.292669254052882</v>
      </c>
      <c r="D50" s="24">
        <v>-13.661205607794859</v>
      </c>
      <c r="E50" s="24">
        <v>-15.394884090333433</v>
      </c>
      <c r="F50" s="60">
        <v>-0.0274</v>
      </c>
    </row>
    <row r="51" spans="2:6" ht="13.5">
      <c r="B51" s="27" t="s">
        <v>60</v>
      </c>
      <c r="C51" s="24">
        <v>21.06996204109929</v>
      </c>
      <c r="D51" s="24">
        <v>-10.892735917284321</v>
      </c>
      <c r="E51" s="24">
        <v>-14.780738582691455</v>
      </c>
      <c r="F51" s="60">
        <v>0.0614</v>
      </c>
    </row>
    <row r="52" spans="2:6" ht="13.5">
      <c r="B52" s="27" t="s">
        <v>61</v>
      </c>
      <c r="C52" s="24">
        <v>21.53620657487979</v>
      </c>
      <c r="D52" s="24">
        <v>-8.104583306606342</v>
      </c>
      <c r="E52" s="24">
        <v>-14.929143476769179</v>
      </c>
      <c r="F52" s="60">
        <v>0.0431</v>
      </c>
    </row>
    <row r="53" spans="2:6" ht="13.5">
      <c r="B53" s="27" t="s">
        <v>62</v>
      </c>
      <c r="C53" s="24">
        <v>26.125572785162213</v>
      </c>
      <c r="D53" s="24">
        <v>-9.090693029675455</v>
      </c>
      <c r="E53" s="24">
        <v>-15.550436191546337</v>
      </c>
      <c r="F53" s="60">
        <v>0.0106</v>
      </c>
    </row>
    <row r="54" spans="2:6" ht="13.5">
      <c r="B54" s="27" t="s">
        <v>63</v>
      </c>
      <c r="C54" s="24">
        <v>24.970232590729648</v>
      </c>
      <c r="D54" s="24">
        <v>-12.67238574579781</v>
      </c>
      <c r="E54" s="24">
        <v>-15.814754195501731</v>
      </c>
      <c r="F54" s="60">
        <v>0.0243</v>
      </c>
    </row>
    <row r="55" spans="2:6" ht="13.5">
      <c r="B55" s="27" t="s">
        <v>64</v>
      </c>
      <c r="C55" s="24">
        <v>26.60024810321221</v>
      </c>
      <c r="D55" s="24">
        <v>-18.43630975008852</v>
      </c>
      <c r="E55" s="24">
        <v>-19.538076361063915</v>
      </c>
      <c r="F55" s="60">
        <v>-0.1091</v>
      </c>
    </row>
    <row r="56" spans="2:6" ht="13.5">
      <c r="B56" s="27" t="s">
        <v>65</v>
      </c>
      <c r="C56" s="24">
        <v>30.137430697778957</v>
      </c>
      <c r="D56" s="24">
        <v>-14.301169146391395</v>
      </c>
      <c r="E56" s="24">
        <v>-17.84434132250466</v>
      </c>
      <c r="F56" s="60">
        <v>-0.018</v>
      </c>
    </row>
    <row r="57" spans="2:6" ht="13.5">
      <c r="B57" s="27" t="s">
        <v>66</v>
      </c>
      <c r="C57" s="24">
        <v>32.288935929271794</v>
      </c>
      <c r="D57" s="24">
        <v>-10.393407868453599</v>
      </c>
      <c r="E57" s="24">
        <v>-16.729146494386075</v>
      </c>
      <c r="F57" s="60">
        <v>0.0612</v>
      </c>
    </row>
    <row r="58" spans="2:6" ht="13.5">
      <c r="B58" s="27" t="s">
        <v>67</v>
      </c>
      <c r="C58" s="24">
        <v>33.6083416882647</v>
      </c>
      <c r="D58" s="24">
        <v>-14.352969963088142</v>
      </c>
      <c r="E58" s="24">
        <v>-20.279225557028035</v>
      </c>
      <c r="F58" s="60">
        <v>0.0646</v>
      </c>
    </row>
    <row r="59" spans="2:6" ht="13.5">
      <c r="B59" s="27" t="s">
        <v>68</v>
      </c>
      <c r="C59" s="24">
        <v>32.02884360718569</v>
      </c>
      <c r="D59" s="24">
        <v>-17.87200120643522</v>
      </c>
      <c r="E59" s="24">
        <v>-20.60084994427526</v>
      </c>
      <c r="F59" s="60">
        <v>-0.0402</v>
      </c>
    </row>
    <row r="60" spans="2:6" ht="13.5">
      <c r="B60" s="27" t="s">
        <v>69</v>
      </c>
      <c r="C60" s="24">
        <v>31.82286706744486</v>
      </c>
      <c r="D60" s="24">
        <v>-25.084534728213054</v>
      </c>
      <c r="E60" s="24">
        <v>-29.288573718640457</v>
      </c>
      <c r="F60" s="60">
        <v>-0.2237</v>
      </c>
    </row>
    <row r="61" spans="2:6" ht="13.5">
      <c r="B61" s="27" t="s">
        <v>70</v>
      </c>
      <c r="C61" s="24">
        <v>29.379146113464685</v>
      </c>
      <c r="D61" s="24">
        <v>-23.859007617449638</v>
      </c>
      <c r="E61" s="24">
        <v>-23.881042898991726</v>
      </c>
      <c r="F61" s="60">
        <v>-0.013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39209.31159722222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15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-0.011573333333333333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0.25</v>
      </c>
      <c r="D8" s="72"/>
      <c r="E8" s="1"/>
      <c r="F8" s="14" t="s">
        <v>12</v>
      </c>
      <c r="G8" s="35">
        <v>0.06463620945037873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-0.25</v>
      </c>
      <c r="D9" s="72"/>
      <c r="E9" s="1"/>
      <c r="F9" s="14" t="s">
        <v>13</v>
      </c>
      <c r="G9" s="35">
        <v>-0.2237475892483047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0.28838379869868347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0.07439743147128004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-0.0001336526560891116</v>
      </c>
      <c r="D47" s="24">
        <v>-0.0008281068405393555</v>
      </c>
      <c r="E47" s="24">
        <v>-0.006993185481958264</v>
      </c>
      <c r="F47" s="60">
        <v>0.007</v>
      </c>
    </row>
    <row r="48" spans="2:6" ht="13.5">
      <c r="B48" s="27" t="s">
        <v>57</v>
      </c>
      <c r="C48" s="24">
        <v>0.0007372060156995985</v>
      </c>
      <c r="D48" s="24">
        <v>0.0023183445879073616</v>
      </c>
      <c r="E48" s="24">
        <v>-0.004228661456780358</v>
      </c>
      <c r="F48" s="60">
        <v>0.0049</v>
      </c>
    </row>
    <row r="49" spans="2:6" ht="13.5">
      <c r="B49" s="27" t="s">
        <v>58</v>
      </c>
      <c r="C49" s="24">
        <v>0.0014814612099200986</v>
      </c>
      <c r="D49" s="24">
        <v>-0.011186539728257117</v>
      </c>
      <c r="E49" s="24">
        <v>0.01566000273320256</v>
      </c>
      <c r="F49" s="60">
        <v>-0.0193</v>
      </c>
    </row>
    <row r="50" spans="2:6" ht="13.5">
      <c r="B50" s="27" t="s">
        <v>59</v>
      </c>
      <c r="C50" s="24">
        <v>-0.000307254052881234</v>
      </c>
      <c r="D50" s="24">
        <v>-0.015537392205141387</v>
      </c>
      <c r="E50" s="24">
        <v>0.02258309033343231</v>
      </c>
      <c r="F50" s="60">
        <v>-0.0274</v>
      </c>
    </row>
    <row r="51" spans="2:6" ht="13.5">
      <c r="B51" s="27" t="s">
        <v>60</v>
      </c>
      <c r="C51" s="24">
        <v>-0.009209041099293103</v>
      </c>
      <c r="D51" s="24">
        <v>-0.0009760827156792828</v>
      </c>
      <c r="E51" s="24">
        <v>-0.06073041730854456</v>
      </c>
      <c r="F51" s="60">
        <v>0.0614</v>
      </c>
    </row>
    <row r="52" spans="2:6" ht="13.5">
      <c r="B52" s="27" t="s">
        <v>61</v>
      </c>
      <c r="C52" s="24">
        <v>-0.0037575748797920028</v>
      </c>
      <c r="D52" s="24">
        <v>-0.002103693393658901</v>
      </c>
      <c r="E52" s="24">
        <v>-0.04290052323082172</v>
      </c>
      <c r="F52" s="60">
        <v>0.0431</v>
      </c>
    </row>
    <row r="53" spans="2:6" ht="13.5">
      <c r="B53" s="27" t="s">
        <v>62</v>
      </c>
      <c r="C53" s="24">
        <v>-0.0012557851622112537</v>
      </c>
      <c r="D53" s="24">
        <v>0.001232029675454882</v>
      </c>
      <c r="E53" s="24">
        <v>-0.010472808453663163</v>
      </c>
      <c r="F53" s="60">
        <v>0.0106</v>
      </c>
    </row>
    <row r="54" spans="2:6" ht="13.5">
      <c r="B54" s="27" t="s">
        <v>63</v>
      </c>
      <c r="C54" s="24">
        <v>-0.006165590729647619</v>
      </c>
      <c r="D54" s="24">
        <v>0.003564745797810076</v>
      </c>
      <c r="E54" s="24">
        <v>-0.023207804498268203</v>
      </c>
      <c r="F54" s="60">
        <v>0.0243</v>
      </c>
    </row>
    <row r="55" spans="2:6" ht="13.5">
      <c r="B55" s="27" t="s">
        <v>64</v>
      </c>
      <c r="C55" s="24">
        <v>0.0166298967877907</v>
      </c>
      <c r="D55" s="24">
        <v>-0.06225124991147979</v>
      </c>
      <c r="E55" s="24">
        <v>0.08803336106391413</v>
      </c>
      <c r="F55" s="60">
        <v>-0.1091</v>
      </c>
    </row>
    <row r="56" spans="2:6" ht="13.5">
      <c r="B56" s="27" t="s">
        <v>65</v>
      </c>
      <c r="C56" s="24">
        <v>0.0061533022210440436</v>
      </c>
      <c r="D56" s="24">
        <v>-0.007837853608604561</v>
      </c>
      <c r="E56" s="24">
        <v>0.015019322504659982</v>
      </c>
      <c r="F56" s="60">
        <v>-0.018</v>
      </c>
    </row>
    <row r="57" spans="2:6" ht="13.5">
      <c r="B57" s="27" t="s">
        <v>66</v>
      </c>
      <c r="C57" s="24">
        <v>-0.013804929271792332</v>
      </c>
      <c r="D57" s="24">
        <v>0.02180086845359952</v>
      </c>
      <c r="E57" s="24">
        <v>-0.05552350561392316</v>
      </c>
      <c r="F57" s="60">
        <v>0.0612</v>
      </c>
    </row>
    <row r="58" spans="2:6" ht="13.5">
      <c r="B58" s="27" t="s">
        <v>67</v>
      </c>
      <c r="C58" s="24">
        <v>-0.04565768826470418</v>
      </c>
      <c r="D58" s="24">
        <v>0.025121963088142962</v>
      </c>
      <c r="E58" s="24">
        <v>-0.03823744297196541</v>
      </c>
      <c r="F58" s="60">
        <v>0.0646</v>
      </c>
    </row>
    <row r="59" spans="2:6" ht="13.5">
      <c r="B59" s="27" t="s">
        <v>68</v>
      </c>
      <c r="C59" s="24">
        <v>0.023019392814305206</v>
      </c>
      <c r="D59" s="24">
        <v>-0.012567793564780771</v>
      </c>
      <c r="E59" s="24">
        <v>0.03042694427525916</v>
      </c>
      <c r="F59" s="60">
        <v>-0.0402</v>
      </c>
    </row>
    <row r="60" spans="2:6" ht="13.5">
      <c r="B60" s="27" t="s">
        <v>69</v>
      </c>
      <c r="C60" s="24">
        <v>0.2140939325551372</v>
      </c>
      <c r="D60" s="24">
        <v>-0.03924727178694454</v>
      </c>
      <c r="E60" s="24">
        <v>0.0518307186404563</v>
      </c>
      <c r="F60" s="60">
        <v>-0.2237</v>
      </c>
    </row>
    <row r="61" spans="2:6" ht="13.5">
      <c r="B61" s="27" t="s">
        <v>70</v>
      </c>
      <c r="C61" s="24">
        <v>0.0018168865353160868</v>
      </c>
      <c r="D61" s="24">
        <v>-0.0076723825503606236</v>
      </c>
      <c r="E61" s="24">
        <v>0.01039589899172455</v>
      </c>
      <c r="F61" s="60">
        <v>-0.013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39209.31159722222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7</v>
      </c>
      <c r="D36" s="44">
        <v>0</v>
      </c>
      <c r="E36" s="44">
        <v>8</v>
      </c>
      <c r="F36" s="44">
        <v>15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7</v>
      </c>
      <c r="D39" s="44">
        <v>0</v>
      </c>
      <c r="E39" s="44">
        <v>8</v>
      </c>
      <c r="F39" s="44">
        <v>15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0.2140939325551372</v>
      </c>
      <c r="D42" s="42">
        <v>0.025121963088142962</v>
      </c>
      <c r="E42" s="42">
        <v>0.08803336106391413</v>
      </c>
      <c r="F42" s="51">
        <v>0.06463620945037873</v>
      </c>
    </row>
    <row r="43" spans="2:6" ht="13.5">
      <c r="B43" s="49" t="s">
        <v>13</v>
      </c>
      <c r="C43" s="42">
        <v>-0.04565768826470418</v>
      </c>
      <c r="D43" s="42">
        <v>-0.06225124991147979</v>
      </c>
      <c r="E43" s="42">
        <v>-0.06073041730854456</v>
      </c>
      <c r="F43" s="51">
        <v>-0.2237475892483047</v>
      </c>
    </row>
    <row r="44" spans="2:6" ht="13.5">
      <c r="B44" s="49" t="s">
        <v>14</v>
      </c>
      <c r="C44" s="42">
        <v>0.2597516208198414</v>
      </c>
      <c r="D44" s="42">
        <v>0.08737321299962275</v>
      </c>
      <c r="E44" s="42">
        <v>0.1487637783724587</v>
      </c>
      <c r="F44" s="51">
        <v>0.28838379869868347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0.012242704134853474</v>
      </c>
      <c r="D46" s="42">
        <v>-0.007078027646835435</v>
      </c>
      <c r="E46" s="42">
        <v>-0.0005563340315517233</v>
      </c>
      <c r="F46" s="51">
        <v>-0.011573333333333333</v>
      </c>
    </row>
    <row r="47" spans="2:6" ht="13.5">
      <c r="B47" s="49" t="s">
        <v>26</v>
      </c>
      <c r="C47" s="42">
        <v>0.05721327959188831</v>
      </c>
      <c r="D47" s="42">
        <v>0.021897362816180065</v>
      </c>
      <c r="E47" s="42">
        <v>0.039361275165626375</v>
      </c>
      <c r="F47" s="51">
        <v>0.07281595870842575</v>
      </c>
    </row>
    <row r="48" spans="2:6" ht="13.5">
      <c r="B48" s="49" t="s">
        <v>27</v>
      </c>
      <c r="C48" s="42">
        <v>0.05784964091559772</v>
      </c>
      <c r="D48" s="42">
        <v>0.0214491763811422</v>
      </c>
      <c r="E48" s="42">
        <v>0.040738720723517356</v>
      </c>
      <c r="F48" s="51">
        <v>0.07439743147128004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2</v>
      </c>
      <c r="F1" t="s">
        <v>21</v>
      </c>
      <c r="G1">
        <v>15</v>
      </c>
    </row>
    <row r="2" spans="2:3" ht="12.75">
      <c r="B2">
        <v>-0.25</v>
      </c>
      <c r="C2">
        <f>MAX(GaussDistr_1)-1</f>
        <v>2</v>
      </c>
    </row>
    <row r="3" spans="1:16" ht="12.75">
      <c r="A3" t="str">
        <f>"-3s"</f>
        <v>-3s</v>
      </c>
      <c r="B3">
        <v>-0.23476562774717344</v>
      </c>
      <c r="C3">
        <f aca="true" t="shared" si="0" ref="C3:C33">NORMDIST(B3,AveDev3D_0,StandardDev3D_0,FALSE)*NumPoints_7*I3</f>
        <v>0.013295545235814017</v>
      </c>
      <c r="D3">
        <v>1</v>
      </c>
      <c r="F3" t="s">
        <v>17</v>
      </c>
      <c r="G3">
        <v>15</v>
      </c>
      <c r="I3">
        <f>B5-B4</f>
        <v>0.014879486294256006</v>
      </c>
      <c r="N3">
        <v>0.25</v>
      </c>
      <c r="O3">
        <v>-0.25</v>
      </c>
      <c r="P3">
        <v>-0.011573333333333333</v>
      </c>
    </row>
    <row r="4" spans="1:16" ht="12.75">
      <c r="B4">
        <v>-0.21988614145291743</v>
      </c>
      <c r="C4">
        <f t="shared" si="0"/>
        <v>0.023746354748939883</v>
      </c>
      <c r="D4">
        <v>0</v>
      </c>
      <c r="F4" t="s">
        <v>18</v>
      </c>
      <c r="G4">
        <v>5</v>
      </c>
      <c r="I4">
        <f>I3</f>
        <v>0.014879486294256006</v>
      </c>
      <c r="N4">
        <v>0.25</v>
      </c>
      <c r="O4">
        <v>-0.25</v>
      </c>
      <c r="P4">
        <v>-0.011573333333333333</v>
      </c>
    </row>
    <row r="5" spans="1:16" ht="12.75">
      <c r="B5">
        <v>-0.20500665515866143</v>
      </c>
      <c r="C5">
        <f t="shared" si="0"/>
        <v>0.04074890770105685</v>
      </c>
      <c r="D5">
        <v>0</v>
      </c>
      <c r="I5">
        <f>I4</f>
        <v>0.014879486294256006</v>
      </c>
      <c r="N5">
        <v>0.25</v>
      </c>
      <c r="O5">
        <v>-0.25</v>
      </c>
      <c r="P5">
        <v>-0.011573333333333333</v>
      </c>
    </row>
    <row r="6" spans="1:16" ht="12.75">
      <c r="B6">
        <v>-0.19012716886440545</v>
      </c>
      <c r="C6">
        <f t="shared" si="0"/>
        <v>0.06718359088452862</v>
      </c>
      <c r="D6">
        <v>0</v>
      </c>
      <c r="I6">
        <f aca="true" t="shared" si="1" ref="I6:I33">I5</f>
        <v>0.014879486294256006</v>
      </c>
      <c r="N6">
        <v>0.25</v>
      </c>
      <c r="O6">
        <v>-0.25</v>
      </c>
      <c r="P6">
        <v>-0.011573333333333333</v>
      </c>
    </row>
    <row r="7" spans="1:16" ht="12.75">
      <c r="B7">
        <v>-0.17524768257014942</v>
      </c>
      <c r="C7">
        <f t="shared" si="0"/>
        <v>0.10642377853869428</v>
      </c>
      <c r="D7">
        <v>0</v>
      </c>
      <c r="I7">
        <f t="shared" si="1"/>
        <v>0.014879486294256006</v>
      </c>
      <c r="N7">
        <v>0.25</v>
      </c>
      <c r="O7">
        <v>-0.25</v>
      </c>
      <c r="P7">
        <v>-0.011573333333333333</v>
      </c>
    </row>
    <row r="8" spans="1:16" ht="12.75">
      <c r="A8" t="str">
        <f>"-2s"</f>
        <v>-2s</v>
      </c>
      <c r="B8">
        <v>-0.1603681962758934</v>
      </c>
      <c r="C8">
        <f t="shared" si="0"/>
        <v>0.16197289953956415</v>
      </c>
      <c r="D8">
        <v>0</v>
      </c>
      <c r="I8">
        <f t="shared" si="1"/>
        <v>0.014879486294256006</v>
      </c>
      <c r="N8">
        <v>0.25</v>
      </c>
      <c r="O8">
        <v>-0.25</v>
      </c>
      <c r="P8">
        <v>-0.011573333333333333</v>
      </c>
    </row>
    <row r="9" spans="1:16" ht="12.75">
      <c r="B9">
        <v>-0.1454887099816374</v>
      </c>
      <c r="C9">
        <f t="shared" si="0"/>
        <v>0.23685047490268238</v>
      </c>
      <c r="D9">
        <v>0</v>
      </c>
      <c r="I9">
        <f t="shared" si="1"/>
        <v>0.014879486294256006</v>
      </c>
      <c r="N9">
        <v>0.25</v>
      </c>
      <c r="O9">
        <v>-0.25</v>
      </c>
      <c r="P9">
        <v>-0.011573333333333333</v>
      </c>
    </row>
    <row r="10" spans="1:16" ht="12.75">
      <c r="B10">
        <v>-0.1306092236873814</v>
      </c>
      <c r="C10">
        <f t="shared" si="0"/>
        <v>0.33276250403836666</v>
      </c>
      <c r="D10">
        <v>0</v>
      </c>
      <c r="I10">
        <f t="shared" si="1"/>
        <v>0.014879486294256006</v>
      </c>
      <c r="N10">
        <v>0.25</v>
      </c>
      <c r="O10">
        <v>-0.25</v>
      </c>
      <c r="P10">
        <v>-0.011573333333333333</v>
      </c>
    </row>
    <row r="11" spans="1:16" ht="12.75">
      <c r="B11">
        <v>-0.11572973739312539</v>
      </c>
      <c r="C11">
        <f t="shared" si="0"/>
        <v>0.4491823969072345</v>
      </c>
      <c r="D11">
        <v>1</v>
      </c>
      <c r="I11">
        <f t="shared" si="1"/>
        <v>0.014879486294256006</v>
      </c>
      <c r="N11">
        <v>0.25</v>
      </c>
      <c r="O11">
        <v>-0.25</v>
      </c>
      <c r="P11">
        <v>-0.011573333333333333</v>
      </c>
    </row>
    <row r="12" spans="1:16" ht="12.75">
      <c r="B12">
        <v>-0.1008502510988694</v>
      </c>
      <c r="C12">
        <f t="shared" si="0"/>
        <v>0.5825581649496385</v>
      </c>
      <c r="D12">
        <v>0</v>
      </c>
      <c r="I12">
        <f t="shared" si="1"/>
        <v>0.014879486294256006</v>
      </c>
      <c r="N12">
        <v>0.25</v>
      </c>
      <c r="O12">
        <v>-0.25</v>
      </c>
      <c r="P12">
        <v>-0.011573333333333333</v>
      </c>
    </row>
    <row r="13" spans="1:16" ht="12.75">
      <c r="B13">
        <v>-0.08597076480461338</v>
      </c>
      <c r="C13">
        <f t="shared" si="0"/>
        <v>0.7259121735574299</v>
      </c>
      <c r="D13">
        <v>0</v>
      </c>
      <c r="I13">
        <f t="shared" si="1"/>
        <v>0.014879486294256006</v>
      </c>
      <c r="N13">
        <v>0.25</v>
      </c>
      <c r="O13">
        <v>-0.25</v>
      </c>
      <c r="P13">
        <v>-0.011573333333333333</v>
      </c>
    </row>
    <row r="14" spans="1:16" ht="12.75">
      <c r="B14">
        <v>-0.07109127851035738</v>
      </c>
      <c r="C14">
        <f t="shared" si="0"/>
        <v>0.869074658284448</v>
      </c>
      <c r="D14">
        <v>0</v>
      </c>
      <c r="I14">
        <f t="shared" si="1"/>
        <v>0.014879486294256006</v>
      </c>
      <c r="N14">
        <v>0.25</v>
      </c>
      <c r="O14">
        <v>-0.25</v>
      </c>
      <c r="P14">
        <v>-0.011573333333333333</v>
      </c>
    </row>
    <row r="15" spans="1:16" ht="12.75">
      <c r="B15">
        <v>-0.05621179221610136</v>
      </c>
      <c r="C15">
        <f t="shared" si="0"/>
        <v>0.9996738086753987</v>
      </c>
      <c r="D15">
        <v>0</v>
      </c>
      <c r="I15">
        <f t="shared" si="1"/>
        <v>0.014879486294256006</v>
      </c>
      <c r="N15">
        <v>0.25</v>
      </c>
      <c r="O15">
        <v>-0.25</v>
      </c>
      <c r="P15">
        <v>-0.011573333333333333</v>
      </c>
    </row>
    <row r="16" spans="1:16" ht="12.75">
      <c r="B16">
        <v>-0.04133230592184535</v>
      </c>
      <c r="C16">
        <f t="shared" si="0"/>
        <v>1.1048104209099696</v>
      </c>
      <c r="D16">
        <v>2</v>
      </c>
      <c r="I16">
        <f t="shared" si="1"/>
        <v>0.014879486294256006</v>
      </c>
      <c r="N16">
        <v>0.25</v>
      </c>
      <c r="O16">
        <v>-0.25</v>
      </c>
      <c r="P16">
        <v>-0.011573333333333333</v>
      </c>
    </row>
    <row r="17" spans="1:16" ht="12.75">
      <c r="B17">
        <v>-0.026452819627589344</v>
      </c>
      <c r="C17">
        <f t="shared" si="0"/>
        <v>1.1731280819263674</v>
      </c>
      <c r="D17">
        <v>3</v>
      </c>
      <c r="I17">
        <f t="shared" si="1"/>
        <v>0.014879486294256006</v>
      </c>
      <c r="N17">
        <v>0.25</v>
      </c>
      <c r="O17">
        <v>-0.25</v>
      </c>
      <c r="P17">
        <v>-0.011573333333333333</v>
      </c>
    </row>
    <row r="18" spans="1:9" ht="12.75">
      <c r="A18" t="str">
        <f>"0"</f>
        <v>0</v>
      </c>
      <c r="B18">
        <v>-0.011573333333333333</v>
      </c>
      <c r="C18">
        <f t="shared" si="0"/>
        <v>1.1968268412042977</v>
      </c>
      <c r="D18">
        <v>0</v>
      </c>
      <c r="I18">
        <f t="shared" si="1"/>
        <v>0.014879486294256006</v>
      </c>
    </row>
    <row r="19" spans="1:9" ht="12.75">
      <c r="B19">
        <v>0.003306152960922676</v>
      </c>
      <c r="C19">
        <f t="shared" si="0"/>
        <v>1.1731280819263674</v>
      </c>
      <c r="D19">
        <v>3</v>
      </c>
      <c r="I19">
        <f t="shared" si="1"/>
        <v>0.014879486294256006</v>
      </c>
    </row>
    <row r="20" spans="1:9" ht="12.75">
      <c r="B20">
        <v>0.018185639255178687</v>
      </c>
      <c r="C20">
        <f t="shared" si="0"/>
        <v>1.1048104209099696</v>
      </c>
      <c r="D20">
        <v>1</v>
      </c>
      <c r="I20">
        <f t="shared" si="1"/>
        <v>0.014879486294256006</v>
      </c>
    </row>
    <row r="21" spans="1:9" ht="12.75">
      <c r="B21">
        <v>0.0330651255494347</v>
      </c>
      <c r="C21">
        <f t="shared" si="0"/>
        <v>0.9996738086753987</v>
      </c>
      <c r="D21">
        <v>1</v>
      </c>
      <c r="I21">
        <f t="shared" si="1"/>
        <v>0.014879486294256006</v>
      </c>
    </row>
    <row r="22" spans="1:9" ht="12.75">
      <c r="B22">
        <v>0.047944611843690706</v>
      </c>
      <c r="C22">
        <f t="shared" si="0"/>
        <v>0.869074658284448</v>
      </c>
      <c r="D22">
        <v>2</v>
      </c>
      <c r="I22">
        <f t="shared" si="1"/>
        <v>0.014879486294256006</v>
      </c>
    </row>
    <row r="23" spans="1:9" ht="12.75">
      <c r="B23">
        <v>0.0628240981379467</v>
      </c>
      <c r="C23">
        <f t="shared" si="0"/>
        <v>0.7259121735574299</v>
      </c>
      <c r="D23">
        <v>1</v>
      </c>
      <c r="I23">
        <f t="shared" si="1"/>
        <v>0.014879486294256006</v>
      </c>
    </row>
    <row r="24" spans="1:9" ht="12.75">
      <c r="B24">
        <v>0.07770358443220272</v>
      </c>
      <c r="C24">
        <f t="shared" si="0"/>
        <v>0.5825581649496385</v>
      </c>
      <c r="D24">
        <v>0</v>
      </c>
      <c r="I24">
        <f t="shared" si="1"/>
        <v>0.014879486294256006</v>
      </c>
    </row>
    <row r="25" spans="1:9" ht="12.75">
      <c r="B25">
        <v>0.09258307072645872</v>
      </c>
      <c r="C25">
        <f t="shared" si="0"/>
        <v>0.4491823969072345</v>
      </c>
      <c r="D25">
        <v>0</v>
      </c>
      <c r="I25">
        <f t="shared" si="1"/>
        <v>0.014879486294256006</v>
      </c>
    </row>
    <row r="26" spans="1:9" ht="12.75">
      <c r="B26">
        <v>0.10746255702071474</v>
      </c>
      <c r="C26">
        <f t="shared" si="0"/>
        <v>0.33276250403836655</v>
      </c>
      <c r="D26">
        <v>0</v>
      </c>
      <c r="I26">
        <f t="shared" si="1"/>
        <v>0.014879486294256006</v>
      </c>
    </row>
    <row r="27" spans="1:9" ht="12.75">
      <c r="B27">
        <v>0.12234204331497074</v>
      </c>
      <c r="C27">
        <f t="shared" si="0"/>
        <v>0.23685047490268238</v>
      </c>
      <c r="D27">
        <v>0</v>
      </c>
      <c r="I27">
        <f t="shared" si="1"/>
        <v>0.014879486294256006</v>
      </c>
    </row>
    <row r="28" spans="1:9" ht="12.75">
      <c r="A28" t="str">
        <f>"2s"</f>
        <v>2s</v>
      </c>
      <c r="B28">
        <v>0.13722152960922676</v>
      </c>
      <c r="C28">
        <f t="shared" si="0"/>
        <v>0.16197289953956415</v>
      </c>
      <c r="D28">
        <v>0</v>
      </c>
      <c r="I28">
        <f t="shared" si="1"/>
        <v>0.014879486294256006</v>
      </c>
    </row>
    <row r="29" spans="1:9" ht="12.75">
      <c r="B29">
        <v>0.15210101590348277</v>
      </c>
      <c r="C29">
        <f t="shared" si="0"/>
        <v>0.10642377853869428</v>
      </c>
      <c r="D29">
        <v>0</v>
      </c>
      <c r="I29">
        <f t="shared" si="1"/>
        <v>0.014879486294256006</v>
      </c>
    </row>
    <row r="30" spans="1:9" ht="12.75">
      <c r="B30">
        <v>0.1669805021977388</v>
      </c>
      <c r="C30">
        <f t="shared" si="0"/>
        <v>0.06718359088452862</v>
      </c>
      <c r="D30">
        <v>0</v>
      </c>
      <c r="I30">
        <f t="shared" si="1"/>
        <v>0.014879486294256006</v>
      </c>
    </row>
    <row r="31" spans="1:9" ht="12.75">
      <c r="B31">
        <v>0.18185998849199478</v>
      </c>
      <c r="C31">
        <f t="shared" si="0"/>
        <v>0.04074890770105685</v>
      </c>
      <c r="D31">
        <v>0</v>
      </c>
      <c r="I31">
        <f t="shared" si="1"/>
        <v>0.014879486294256006</v>
      </c>
    </row>
    <row r="32" spans="1:9" ht="12.75">
      <c r="B32">
        <v>0.19673947478625078</v>
      </c>
      <c r="C32">
        <f t="shared" si="0"/>
        <v>0.023746354748939883</v>
      </c>
      <c r="D32">
        <v>0</v>
      </c>
      <c r="I32">
        <f t="shared" si="1"/>
        <v>0.014879486294256006</v>
      </c>
    </row>
    <row r="33" spans="1:9" ht="12.75">
      <c r="A33" t="str">
        <f>"3s"</f>
        <v>3s</v>
      </c>
      <c r="B33">
        <v>0.2116189610805068</v>
      </c>
      <c r="C33">
        <f t="shared" si="0"/>
        <v>0.013295545235814017</v>
      </c>
      <c r="D33">
        <v>0</v>
      </c>
      <c r="I33">
        <f t="shared" si="1"/>
        <v>0.014879486294256006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2007-05-22T14:04:07Z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