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<sst xmlns="http://schemas.openxmlformats.org/spreadsheetml/2006/main" count="157" uniqueCount="61">
  <si>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</si>
  <si>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</si>
  <si>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</si>
  <si>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</si>
  <si>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</si>
  <si>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</si>
  <si>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</si>
  <si>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</si>
  <si>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</si>
  <si>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</si>
  <si>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</si>
  <si>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</si>
  <si>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</si>
  <si>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</si>
  <si>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</si>
  <si>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</si>
  <si>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</si>
  <si>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</si>
  <si>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</si>
  <si>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</si>
  <si>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</si>
  <si>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</si>
  <si>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</si>
  <si>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</si>
  <si>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</si>
  <si>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</si>
  <si>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</si>
  <si>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</si>
  <si>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</si>
  <si>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</si>
  <si>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</si>
  <si>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</si>
  <si>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</si>
  <si>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</si>
  <si>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</si>
  <si>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</si>
  <si>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</si>
  <si>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</si>
  <si>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</si>
  <si>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</si>
  <si>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</si>
  <si>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</si>
  <si>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</si>
  <si>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</si>
  <si>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</si>
  <si>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</si>
  <si>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</si>
  <si>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PORT FLANGE FACE POINTS</t>
  </si>
  <si>
    <t>JOB NUMBER</t>
  </si>
  <si>
    <t>PART NUMBER</t>
  </si>
  <si>
    <t>PART NAME</t>
  </si>
  <si>
    <t>INSPECTOR</t>
  </si>
  <si>
    <t>65678-2-199-30</t>
  </si>
  <si>
    <t>PORT FLANGE FACE</t>
  </si>
  <si>
    <t>ROB DURHAM</t>
  </si>
  <si>
    <t>Point 1</t>
  </si>
  <si>
    <t>Point 2</t>
  </si>
  <si>
    <t>Point 3</t>
  </si>
  <si>
    <t>Point 4</t>
  </si>
  <si>
    <t>Point 5</t>
  </si>
  <si>
    <t>Point 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</si>
</sst>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1"/>
        <c:majorTickMark val="out"/>
        <c:minorTickMark val="none"/>
        <c:tickLblPos val="nextTo"/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392902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331688"/>
        <c:axId val="6676746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4036274"/>
        <c:axId val="39455555"/>
      </c:scatterChart>
      <c:valAx>
        <c:axId val="2233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67465"/>
        <c:crosses val="max"/>
        <c:crossBetween val="midCat"/>
        <c:dispUnits/>
      </c:valAx>
      <c:valAx>
        <c:axId val="66767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31688"/>
        <c:crosses val="max"/>
        <c:crossBetween val="midCat"/>
        <c:dispUnits/>
      </c:valAx>
      <c:valAx>
        <c:axId val="64036274"/>
        <c:scaling>
          <c:orientation val="minMax"/>
        </c:scaling>
        <c:axPos val="b"/>
        <c:delete val="1"/>
        <c:majorTickMark val="in"/>
        <c:minorTickMark val="none"/>
        <c:tickLblPos val="nextTo"/>
        <c:crossAx val="39455555"/>
        <c:crosses val="max"/>
        <c:crossBetween val="midCat"/>
        <c:dispUnits/>
      </c:valAx>
      <c:valAx>
        <c:axId val="394555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403627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4551408"/>
        <c:axId val="425272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0.005318218094325595</c:v>
                </c:pt>
                <c:pt idx="1">
                  <c:v>0.00949854189957592</c:v>
                </c:pt>
                <c:pt idx="2">
                  <c:v>0.01629956308042266</c:v>
                </c:pt>
                <c:pt idx="3">
                  <c:v>0.02687343635381147</c:v>
                </c:pt>
                <c:pt idx="4">
                  <c:v>0.042569511415477664</c:v>
                </c:pt>
                <c:pt idx="5">
                  <c:v>0.0647891598158255</c:v>
                </c:pt>
                <c:pt idx="6">
                  <c:v>0.09474018996107265</c:v>
                </c:pt>
                <c:pt idx="7">
                  <c:v>0.13310500161534616</c:v>
                </c:pt>
                <c:pt idx="8">
                  <c:v>0.1796729587628936</c:v>
                </c:pt>
                <c:pt idx="9">
                  <c:v>0.2330232659798551</c:v>
                </c:pt>
                <c:pt idx="10">
                  <c:v>0.29036486942297135</c:v>
                </c:pt>
                <c:pt idx="11">
                  <c:v>0.3476298633137783</c:v>
                </c:pt>
                <c:pt idx="12">
                  <c:v>0.39986952347015836</c:v>
                </c:pt>
                <c:pt idx="13">
                  <c:v>0.441924168363987</c:v>
                </c:pt>
                <c:pt idx="14">
                  <c:v>0.469251232770546</c:v>
                </c:pt>
                <c:pt idx="15">
                  <c:v>0.4787307364817181</c:v>
                </c:pt>
                <c:pt idx="16">
                  <c:v>0.469251232770546</c:v>
                </c:pt>
                <c:pt idx="17">
                  <c:v>0.441924168363987</c:v>
                </c:pt>
                <c:pt idx="18">
                  <c:v>0.39986952347015836</c:v>
                </c:pt>
                <c:pt idx="19">
                  <c:v>0.3476298633137783</c:v>
                </c:pt>
                <c:pt idx="20">
                  <c:v>0.29036486942297135</c:v>
                </c:pt>
                <c:pt idx="21">
                  <c:v>0.2330232659798551</c:v>
                </c:pt>
                <c:pt idx="22">
                  <c:v>0.17967295876289333</c:v>
                </c:pt>
                <c:pt idx="23">
                  <c:v>0.13310500161534636</c:v>
                </c:pt>
                <c:pt idx="24">
                  <c:v>0.09474018996107265</c:v>
                </c:pt>
                <c:pt idx="25">
                  <c:v>0.0647891598158255</c:v>
                </c:pt>
                <c:pt idx="26">
                  <c:v>0.042569511415477664</c:v>
                </c:pt>
                <c:pt idx="27">
                  <c:v>0.026873436353811387</c:v>
                </c:pt>
                <c:pt idx="28">
                  <c:v>0.01629956308042271</c:v>
                </c:pt>
                <c:pt idx="29">
                  <c:v>0.00949854189957592</c:v>
                </c:pt>
                <c:pt idx="30">
                  <c:v>0.005318218094325595</c:v>
                </c:pt>
              </c:numCache>
            </c:numRef>
          </c:val>
          <c:smooth val="0"/>
        </c:ser>
        <c:axId val="47200634"/>
        <c:axId val="22152523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2527217"/>
        <c:crosses val="autoZero"/>
        <c:auto val="0"/>
        <c:lblOffset val="100"/>
        <c:tickLblSkip val="1"/>
        <c:noMultiLvlLbl val="0"/>
      </c:catAx>
      <c:valAx>
        <c:axId val="425272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551408"/>
        <c:crossesAt val="1"/>
        <c:crossBetween val="between"/>
        <c:dispUnits/>
      </c:valAx>
      <c:catAx>
        <c:axId val="47200634"/>
        <c:scaling>
          <c:orientation val="minMax"/>
        </c:scaling>
        <c:axPos val="b"/>
        <c:delete val="1"/>
        <c:majorTickMark val="in"/>
        <c:minorTickMark val="none"/>
        <c:tickLblPos val="nextTo"/>
        <c:crossAx val="22152523"/>
        <c:crosses val="autoZero"/>
        <c:auto val="0"/>
        <c:lblOffset val="100"/>
        <c:tickLblSkip val="1"/>
        <c:noMultiLvlLbl val="0"/>
      </c:catAx>
      <c:valAx>
        <c:axId val="22152523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2006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</c:ser>
        <c:axId val="65154980"/>
        <c:axId val="49523909"/>
      </c:areaChart>
      <c:catAx>
        <c:axId val="65154980"/>
        <c:scaling>
          <c:orientation val="minMax"/>
        </c:scaling>
        <c:axPos val="b"/>
        <c:delete val="1"/>
        <c:majorTickMark val="out"/>
        <c:minorTickMark val="none"/>
        <c:tickLblPos val="nextTo"/>
        <c:crossAx val="49523909"/>
        <c:crosses val="autoZero"/>
        <c:auto val="1"/>
        <c:lblOffset val="100"/>
        <c:noMultiLvlLbl val="0"/>
      </c:catAx>
      <c:valAx>
        <c:axId val="495239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4980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3061998"/>
        <c:axId val="5201366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469784"/>
        <c:axId val="52357145"/>
      </c:line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013663"/>
        <c:crosses val="autoZero"/>
        <c:auto val="0"/>
        <c:lblOffset val="100"/>
        <c:tickLblSkip val="1"/>
        <c:noMultiLvlLbl val="0"/>
      </c:catAx>
      <c:valAx>
        <c:axId val="5201366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061998"/>
        <c:crossesAt val="1"/>
        <c:crossBetween val="between"/>
        <c:dispUnits/>
      </c:valAx>
      <c:catAx>
        <c:axId val="65469784"/>
        <c:scaling>
          <c:orientation val="minMax"/>
        </c:scaling>
        <c:axPos val="b"/>
        <c:delete val="1"/>
        <c:majorTickMark val="in"/>
        <c:minorTickMark val="none"/>
        <c:tickLblPos val="nextTo"/>
        <c:crossAx val="52357145"/>
        <c:crosses val="autoZero"/>
        <c:auto val="0"/>
        <c:lblOffset val="100"/>
        <c:tickLblSkip val="1"/>
        <c:noMultiLvlLbl val="0"/>
      </c:catAx>
      <c:valAx>
        <c:axId val="5235714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4697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1"/>
        </c:ser>
        <c:axId val="1452258"/>
        <c:axId val="13070323"/>
      </c:lineChart>
      <c:catAx>
        <c:axId val="145225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3070323"/>
        <c:crosses val="autoZero"/>
        <c:auto val="0"/>
        <c:lblOffset val="100"/>
        <c:tickLblSkip val="1"/>
        <c:noMultiLvlLbl val="0"/>
      </c:catAx>
      <c:valAx>
        <c:axId val="130703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522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524044"/>
        <c:axId val="5206321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6.1319288293192356E-27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5915734"/>
        <c:axId val="56370695"/>
      </c:line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063213"/>
        <c:crosses val="autoZero"/>
        <c:auto val="0"/>
        <c:lblOffset val="100"/>
        <c:tickLblSkip val="1"/>
        <c:noMultiLvlLbl val="0"/>
      </c:catAx>
      <c:valAx>
        <c:axId val="520632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524044"/>
        <c:crossesAt val="1"/>
        <c:crossBetween val="between"/>
        <c:dispUnits/>
      </c:valAx>
      <c:catAx>
        <c:axId val="65915734"/>
        <c:scaling>
          <c:orientation val="minMax"/>
        </c:scaling>
        <c:axPos val="b"/>
        <c:delete val="1"/>
        <c:majorTickMark val="in"/>
        <c:minorTickMark val="none"/>
        <c:tickLblPos val="nextTo"/>
        <c:crossAx val="56370695"/>
        <c:crosses val="autoZero"/>
        <c:auto val="0"/>
        <c:lblOffset val="100"/>
        <c:tickLblSkip val="1"/>
        <c:noMultiLvlLbl val="0"/>
      </c:catAx>
      <c:valAx>
        <c:axId val="5637069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59157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Nominal!$F$47:$F$52</c:f>
              <c:numCache>
                <c:ptCount val="6"/>
                <c:pt idx="0">
                  <c:v>-0.0153</c:v>
                </c:pt>
                <c:pt idx="1">
                  <c:v>-0.0163</c:v>
                </c:pt>
                <c:pt idx="2">
                  <c:v>-0.0169</c:v>
                </c:pt>
                <c:pt idx="3">
                  <c:v>-0.0193</c:v>
                </c:pt>
                <c:pt idx="4">
                  <c:v>-0.0175</c:v>
                </c:pt>
                <c:pt idx="5">
                  <c:v>-0.0157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Gauss!$N$3:$N$8</c:f>
              <c:numCache>
                <c:ptCount val="6"/>
                <c:pt idx="0">
                  <c:v>0.1875</c:v>
                </c:pt>
                <c:pt idx="1">
                  <c:v>0.1875</c:v>
                </c:pt>
                <c:pt idx="2">
                  <c:v>0.1875</c:v>
                </c:pt>
                <c:pt idx="3">
                  <c:v>0.1875</c:v>
                </c:pt>
                <c:pt idx="4">
                  <c:v>0.1875</c:v>
                </c:pt>
                <c:pt idx="5">
                  <c:v>0.1875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Gauss!$O$3:$O$8</c:f>
              <c:numCache>
                <c:ptCount val="6"/>
                <c:pt idx="0">
                  <c:v>-0.1875</c:v>
                </c:pt>
                <c:pt idx="1">
                  <c:v>-0.1875</c:v>
                </c:pt>
                <c:pt idx="2">
                  <c:v>-0.1875</c:v>
                </c:pt>
                <c:pt idx="3">
                  <c:v>-0.1875</c:v>
                </c:pt>
                <c:pt idx="4">
                  <c:v>-0.1875</c:v>
                </c:pt>
                <c:pt idx="5">
                  <c:v>-0.1875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Gauss!$P$3:$P$8</c:f>
              <c:numCache>
                <c:ptCount val="6"/>
                <c:pt idx="0">
                  <c:v>-0.016833333333333336</c:v>
                </c:pt>
                <c:pt idx="1">
                  <c:v>-0.016833333333333336</c:v>
                </c:pt>
                <c:pt idx="2">
                  <c:v>-0.016833333333333336</c:v>
                </c:pt>
                <c:pt idx="3">
                  <c:v>-0.016833333333333336</c:v>
                </c:pt>
                <c:pt idx="4">
                  <c:v>-0.016833333333333336</c:v>
                </c:pt>
                <c:pt idx="5">
                  <c:v>-0.016833333333333336</c:v>
                </c:pt>
              </c:numCache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553"/>
        <c:crosses val="autoZero"/>
        <c:auto val="1"/>
        <c:lblOffset val="100"/>
        <c:noMultiLvlLbl val="0"/>
      </c:catAx>
      <c:valAx>
        <c:axId val="2623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375742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611978"/>
        <c:axId val="1118121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3522036"/>
        <c:axId val="33262869"/>
      </c:lineChart>
      <c:catAx>
        <c:axId val="236119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1181211"/>
        <c:crosses val="autoZero"/>
        <c:auto val="0"/>
        <c:lblOffset val="100"/>
        <c:tickLblSkip val="1"/>
        <c:noMultiLvlLbl val="0"/>
      </c:catAx>
      <c:valAx>
        <c:axId val="111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11978"/>
        <c:crossesAt val="1"/>
        <c:crossBetween val="between"/>
        <c:dispUnits/>
      </c:valAx>
      <c:catAx>
        <c:axId val="33522036"/>
        <c:scaling>
          <c:orientation val="minMax"/>
        </c:scaling>
        <c:axPos val="b"/>
        <c:delete val="1"/>
        <c:majorTickMark val="in"/>
        <c:minorTickMark val="none"/>
        <c:tickLblPos val="nextTo"/>
        <c:crossAx val="33262869"/>
        <c:crosses val="autoZero"/>
        <c:auto val="0"/>
        <c:lblOffset val="100"/>
        <c:tickLblSkip val="1"/>
        <c:noMultiLvlLbl val="0"/>
      </c:catAx>
      <c:valAx>
        <c:axId val="3326286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35220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0930366"/>
        <c:axId val="9937839"/>
      </c:scatterChart>
      <c:valAx>
        <c:axId val="3093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937839"/>
        <c:crosses val="max"/>
        <c:crossBetween val="midCat"/>
        <c:dispUnits/>
      </c:valAx>
      <c:valAx>
        <c:axId val="99378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3036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8058150"/>
    <xdr:graphicFrame>
      <xdr:nvGraphicFramePr>
        <xdr:cNvPr id="1" name="Shape 1025"/>
        <xdr:cNvGraphicFramePr/>
      </xdr:nvGraphicFramePr>
      <xdr:xfrm>
        <a:off x="0" y="0"/>
        <a:ext cx="12011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38883.27552083333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54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6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0.1875</v>
      </c>
      <c r="D7" s="68"/>
      <c r="E7" s="67" t="s">
        <v>19</v>
      </c>
      <c r="F7" s="67"/>
      <c r="G7" s="36">
        <v>-0.016833333333333336</v>
      </c>
      <c r="H7" s="6"/>
    </row>
    <row r="8" spans="2:8" ht="13.5">
      <c r="B8" s="58" t="s">
        <v>37</v>
      </c>
      <c r="C8" s="68">
        <v>-0.1875</v>
      </c>
      <c r="D8" s="68"/>
      <c r="E8" s="63" t="s">
        <v>12</v>
      </c>
      <c r="F8" s="63"/>
      <c r="G8" s="35">
        <v>-0.0153</v>
      </c>
      <c r="H8" s="5"/>
    </row>
    <row r="9" spans="5:8" ht="13.5">
      <c r="E9" s="63" t="s">
        <v>13</v>
      </c>
      <c r="F9" s="63"/>
      <c r="G9" s="35">
        <v>-0.019312596499066026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0.004012596499066027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6</v>
      </c>
      <c r="L12" s="44">
        <v>0</v>
      </c>
      <c r="M12" s="44">
        <v>0</v>
      </c>
      <c r="N12" s="44">
        <v>6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6</v>
      </c>
      <c r="L15" s="44">
        <v>0</v>
      </c>
      <c r="M15" s="44">
        <v>0</v>
      </c>
      <c r="N15" s="44">
        <v>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</v>
      </c>
      <c r="L18" s="42">
        <v>0.0045779449236533765</v>
      </c>
      <c r="M18" s="42">
        <v>0</v>
      </c>
      <c r="N18" s="51">
        <v>-0.0153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-0.018762164155873506</v>
      </c>
      <c r="L19" s="42">
        <v>-0.018762164155873506</v>
      </c>
      <c r="M19" s="42">
        <v>-0.018762164155873506</v>
      </c>
      <c r="N19" s="51">
        <v>-0.019312596499066026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0.018762164155873506</v>
      </c>
      <c r="L20" s="42">
        <v>0.0045779449236533765</v>
      </c>
      <c r="M20" s="42">
        <v>3.552713678800501E-15</v>
      </c>
      <c r="N20" s="51">
        <v>0.004012596499066027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-0.016351871037857773</v>
      </c>
      <c r="L22" s="42">
        <v>0.003989836374319822</v>
      </c>
      <c r="M22" s="42">
        <v>-3.2566542055671257E-15</v>
      </c>
      <c r="N22" s="51">
        <v>-0.016833333333333336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0.016401788402640654</v>
      </c>
      <c r="L23" s="42">
        <v>0.004002016149787569</v>
      </c>
      <c r="M23" s="42">
        <v>3.2652638748082423E-15</v>
      </c>
      <c r="N23" s="51">
        <v>0.016882973555270853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0.0014007039799753414</v>
      </c>
      <c r="L24" s="42">
        <v>0.00034177004429582897</v>
      </c>
      <c r="M24" s="42">
        <v>2.5958017834115936E-16</v>
      </c>
      <c r="N24" s="51">
        <v>0.0014459137825840879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55</v>
      </c>
      <c r="C47" s="24">
        <v>97.09591890651882</v>
      </c>
      <c r="D47" s="24">
        <v>-21.17452161945298</v>
      </c>
      <c r="E47" s="24">
        <v>-1.274835000000135</v>
      </c>
      <c r="F47" s="60">
        <v>-0.0153</v>
      </c>
    </row>
    <row r="48" spans="2:6" ht="13.5">
      <c r="B48" s="27" t="s">
        <v>56</v>
      </c>
      <c r="C48" s="24">
        <v>96.71786890651882</v>
      </c>
      <c r="D48" s="24">
        <v>-22.71962561945298</v>
      </c>
      <c r="E48" s="24">
        <v>-3.764320000000135</v>
      </c>
      <c r="F48" s="60">
        <v>-0.0163</v>
      </c>
    </row>
    <row r="49" spans="2:6" ht="13.5">
      <c r="B49" s="27" t="s">
        <v>57</v>
      </c>
      <c r="C49" s="24">
        <v>96.25345190651882</v>
      </c>
      <c r="D49" s="24">
        <v>-24.62076461945298</v>
      </c>
      <c r="E49" s="24">
        <v>-3.728780000000135</v>
      </c>
      <c r="F49" s="60">
        <v>-0.0169</v>
      </c>
    </row>
    <row r="50" spans="2:6" ht="13.5">
      <c r="B50" s="27" t="s">
        <v>58</v>
      </c>
      <c r="C50" s="24">
        <v>95.91795490651882</v>
      </c>
      <c r="D50" s="24">
        <v>-25.98538161945298</v>
      </c>
      <c r="E50" s="24">
        <v>-1.163236000000135</v>
      </c>
      <c r="F50" s="60">
        <v>-0.0193</v>
      </c>
    </row>
    <row r="51" spans="2:6" ht="13.5">
      <c r="B51" s="27" t="s">
        <v>59</v>
      </c>
      <c r="C51" s="24">
        <v>96.25732690651881</v>
      </c>
      <c r="D51" s="24">
        <v>-24.60225561945298</v>
      </c>
      <c r="E51" s="24">
        <v>0.898437999999865</v>
      </c>
      <c r="F51" s="60">
        <v>-0.0175</v>
      </c>
    </row>
    <row r="52" spans="2:6" ht="13.5">
      <c r="B52" s="27" t="s">
        <v>60</v>
      </c>
      <c r="C52" s="24">
        <v>96.89162090651881</v>
      </c>
      <c r="D52" s="24">
        <v>-22.010115619452982</v>
      </c>
      <c r="E52" s="24">
        <v>0.519501999999865</v>
      </c>
      <c r="F52" s="60">
        <v>-0.0157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2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38883.27552083333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54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-0.016833333333333336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0.1875</v>
      </c>
      <c r="D8" s="73"/>
      <c r="E8" s="2"/>
      <c r="F8" s="14" t="s">
        <v>12</v>
      </c>
      <c r="G8" s="35">
        <v>-0.0153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-0.1875</v>
      </c>
      <c r="D9" s="73"/>
      <c r="E9" s="2"/>
      <c r="F9" s="14" t="s">
        <v>13</v>
      </c>
      <c r="G9" s="35">
        <v>-0.019312596499066026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0.004012596499066027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0.0014459137825840879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97.11079248806489</v>
      </c>
      <c r="D47" s="24">
        <v>-21.178150755013775</v>
      </c>
      <c r="E47" s="24">
        <v>-1.274835000000132</v>
      </c>
      <c r="F47" s="60">
        <v>-0.0153</v>
      </c>
    </row>
    <row r="48" spans="2:6" ht="13.5">
      <c r="B48" s="27" t="s">
        <v>56</v>
      </c>
      <c r="C48" s="24">
        <v>96.7337302123422</v>
      </c>
      <c r="D48" s="24">
        <v>-22.723495758519743</v>
      </c>
      <c r="E48" s="24">
        <v>-3.7643200000001316</v>
      </c>
      <c r="F48" s="60">
        <v>-0.0163</v>
      </c>
    </row>
    <row r="49" spans="2:6" ht="13.5">
      <c r="B49" s="27" t="s">
        <v>57</v>
      </c>
      <c r="C49" s="24">
        <v>96.26982421722515</v>
      </c>
      <c r="D49" s="24">
        <v>-24.624759443081214</v>
      </c>
      <c r="E49" s="24">
        <v>-3.728780000000132</v>
      </c>
      <c r="F49" s="60">
        <v>-0.0169</v>
      </c>
    </row>
    <row r="50" spans="2:6" ht="13.5">
      <c r="B50" s="27" t="s">
        <v>58</v>
      </c>
      <c r="C50" s="24">
        <v>95.93671707067469</v>
      </c>
      <c r="D50" s="24">
        <v>-25.989959564376633</v>
      </c>
      <c r="E50" s="24">
        <v>-1.1632360000001314</v>
      </c>
      <c r="F50" s="60">
        <v>-0.0193</v>
      </c>
    </row>
    <row r="51" spans="2:6" ht="13.5">
      <c r="B51" s="27" t="s">
        <v>59</v>
      </c>
      <c r="C51" s="24">
        <v>96.27430436282185</v>
      </c>
      <c r="D51" s="24">
        <v>-24.60639809786077</v>
      </c>
      <c r="E51" s="24">
        <v>0.8984379999998682</v>
      </c>
      <c r="F51" s="60">
        <v>-0.0175</v>
      </c>
    </row>
    <row r="52" spans="2:6" ht="13.5">
      <c r="B52" s="27" t="s">
        <v>60</v>
      </c>
      <c r="C52" s="24">
        <v>96.90688531421127</v>
      </c>
      <c r="D52" s="24">
        <v>-22.01384011611167</v>
      </c>
      <c r="E52" s="24">
        <v>0.5195019999998682</v>
      </c>
      <c r="F52" s="60">
        <v>-0.0157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38883.27552083333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54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6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-0.016833333333333336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0.1875</v>
      </c>
      <c r="D8" s="73"/>
      <c r="E8" s="1"/>
      <c r="F8" s="14" t="s">
        <v>12</v>
      </c>
      <c r="G8" s="35">
        <v>-0.0153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-0.1875</v>
      </c>
      <c r="D9" s="73"/>
      <c r="E9" s="1"/>
      <c r="F9" s="14" t="s">
        <v>13</v>
      </c>
      <c r="G9" s="35">
        <v>-0.019312596499066026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0.004012596499066027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0.0014459137825840879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55</v>
      </c>
      <c r="C47" s="24">
        <v>-0.014873581546069659</v>
      </c>
      <c r="D47" s="24">
        <v>0.0036291355607929177</v>
      </c>
      <c r="E47" s="24">
        <v>-2.886579864025407E-15</v>
      </c>
      <c r="F47" s="60">
        <v>-0.0153</v>
      </c>
    </row>
    <row r="48" spans="2:6" ht="13.5">
      <c r="B48" s="27" t="s">
        <v>56</v>
      </c>
      <c r="C48" s="24">
        <v>-0.015861305823378302</v>
      </c>
      <c r="D48" s="24">
        <v>0.00387013906676259</v>
      </c>
      <c r="E48" s="24">
        <v>-3.552713678800501E-15</v>
      </c>
      <c r="F48" s="60">
        <v>-0.0163</v>
      </c>
    </row>
    <row r="49" spans="2:6" ht="13.5">
      <c r="B49" s="27" t="s">
        <v>57</v>
      </c>
      <c r="C49" s="24">
        <v>-0.016372310706330495</v>
      </c>
      <c r="D49" s="24">
        <v>0.00399482362823278</v>
      </c>
      <c r="E49" s="24">
        <v>-3.1086244689504383E-15</v>
      </c>
      <c r="F49" s="60">
        <v>-0.0169</v>
      </c>
    </row>
    <row r="50" spans="2:6" ht="13.5">
      <c r="B50" s="27" t="s">
        <v>58</v>
      </c>
      <c r="C50" s="24">
        <v>-0.018762164155873506</v>
      </c>
      <c r="D50" s="24">
        <v>0.0045779449236533765</v>
      </c>
      <c r="E50" s="24">
        <v>-3.552713678800501E-15</v>
      </c>
      <c r="F50" s="60">
        <v>-0.0193</v>
      </c>
    </row>
    <row r="51" spans="2:6" ht="13.5">
      <c r="B51" s="27" t="s">
        <v>59</v>
      </c>
      <c r="C51" s="24">
        <v>-0.016977456303038707</v>
      </c>
      <c r="D51" s="24">
        <v>0.004142478407789696</v>
      </c>
      <c r="E51" s="24">
        <v>-3.219646771412954E-15</v>
      </c>
      <c r="F51" s="60">
        <v>-0.0175</v>
      </c>
    </row>
    <row r="52" spans="2:6" ht="13.5">
      <c r="B52" s="27" t="s">
        <v>60</v>
      </c>
      <c r="C52" s="24">
        <v>-0.015264407692455961</v>
      </c>
      <c r="D52" s="24">
        <v>0.0037244966586875705</v>
      </c>
      <c r="E52" s="24">
        <v>-3.219646771412954E-15</v>
      </c>
      <c r="F52" s="60">
        <v>-0.0157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38883.27552083333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6</v>
      </c>
      <c r="D36" s="44">
        <v>0</v>
      </c>
      <c r="E36" s="44">
        <v>0</v>
      </c>
      <c r="F36" s="44">
        <v>6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6</v>
      </c>
      <c r="D39" s="44">
        <v>0</v>
      </c>
      <c r="E39" s="44">
        <v>0</v>
      </c>
      <c r="F39" s="44">
        <v>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</v>
      </c>
      <c r="D42" s="42">
        <v>0.0045779449236533765</v>
      </c>
      <c r="E42" s="42">
        <v>0</v>
      </c>
      <c r="F42" s="51">
        <v>-0.0153</v>
      </c>
    </row>
    <row r="43" spans="2:6" ht="13.5">
      <c r="B43" s="49" t="s">
        <v>13</v>
      </c>
      <c r="C43" s="42">
        <v>-0.018762164155873506</v>
      </c>
      <c r="D43" s="42">
        <v>-0.018762164155873506</v>
      </c>
      <c r="E43" s="42">
        <v>-0.018762164155873506</v>
      </c>
      <c r="F43" s="51">
        <v>-0.019312596499066026</v>
      </c>
    </row>
    <row r="44" spans="2:6" ht="13.5">
      <c r="B44" s="49" t="s">
        <v>14</v>
      </c>
      <c r="C44" s="42">
        <v>0.018762164155873506</v>
      </c>
      <c r="D44" s="42">
        <v>0.0045779449236533765</v>
      </c>
      <c r="E44" s="42">
        <v>3.552713678800501E-15</v>
      </c>
      <c r="F44" s="51">
        <v>0.004012596499066027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-0.016351871037857773</v>
      </c>
      <c r="D46" s="42">
        <v>0.003989836374319822</v>
      </c>
      <c r="E46" s="42">
        <v>-3.2566542055671257E-15</v>
      </c>
      <c r="F46" s="51">
        <v>-0.016833333333333336</v>
      </c>
    </row>
    <row r="47" spans="2:6" ht="13.5">
      <c r="B47" s="49" t="s">
        <v>26</v>
      </c>
      <c r="C47" s="42">
        <v>0.016401788402640654</v>
      </c>
      <c r="D47" s="42">
        <v>0.004002016149787569</v>
      </c>
      <c r="E47" s="42">
        <v>3.2652638748082423E-15</v>
      </c>
      <c r="F47" s="51">
        <v>0.016882973555270853</v>
      </c>
    </row>
    <row r="48" spans="2:6" ht="13.5">
      <c r="B48" s="49" t="s">
        <v>27</v>
      </c>
      <c r="C48" s="42">
        <v>0.0014007039799753414</v>
      </c>
      <c r="D48" s="42">
        <v>0.00034177004429582897</v>
      </c>
      <c r="E48" s="42">
        <v>2.5958017834115936E-16</v>
      </c>
      <c r="F48" s="51">
        <v>0.0014459137825840879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0.1875</v>
      </c>
      <c r="C1">
        <f>MAX(GaussDistr_1)-1</f>
        <v>0</v>
      </c>
      <c r="F1" t="s">
        <v>21</v>
      </c>
      <c r="G1">
        <v>6</v>
      </c>
    </row>
    <row r="2" spans="2:3" ht="12.75">
      <c r="B2">
        <v>-0.1875</v>
      </c>
      <c r="C2">
        <f>MAX(GaussDistr_1)-1</f>
        <v>0</v>
      </c>
    </row>
    <row r="3" spans="1:16" ht="12.75">
      <c r="A3" t="str">
        <f>"-3s"</f>
        <v>-3s</v>
      </c>
      <c r="B3">
        <v>-0.0211710746810856</v>
      </c>
      <c r="C3">
        <f aca="true" t="shared" si="0" ref="C3:C33">NORMDIST(B3,AveDev3D_0,StandardDev3D_0,FALSE)*NumPoints_7*I3</f>
        <v>0.005318218094325595</v>
      </c>
      <c r="D3">
        <v>0</v>
      </c>
      <c r="F3" t="s">
        <v>17</v>
      </c>
      <c r="G3">
        <v>15</v>
      </c>
      <c r="I3">
        <f>B5-B4</f>
        <v>0.0002891827565168169</v>
      </c>
      <c r="N3">
        <v>0.1875</v>
      </c>
      <c r="O3">
        <v>-0.1875</v>
      </c>
      <c r="P3">
        <v>-0.016833333333333336</v>
      </c>
    </row>
    <row r="4" spans="1:16" ht="12.75">
      <c r="B4">
        <v>-0.020881891924568782</v>
      </c>
      <c r="C4">
        <f t="shared" si="0"/>
        <v>0.00949854189957592</v>
      </c>
      <c r="D4">
        <v>0</v>
      </c>
      <c r="F4" t="s">
        <v>18</v>
      </c>
      <c r="G4">
        <v>5</v>
      </c>
      <c r="I4">
        <f>I3</f>
        <v>0.0002891827565168169</v>
      </c>
      <c r="N4">
        <v>0.1875</v>
      </c>
      <c r="O4">
        <v>-0.1875</v>
      </c>
      <c r="P4">
        <v>-0.016833333333333336</v>
      </c>
    </row>
    <row r="5" spans="1:16" ht="12.75">
      <c r="B5">
        <v>-0.020592709168051965</v>
      </c>
      <c r="C5">
        <f t="shared" si="0"/>
        <v>0.01629956308042266</v>
      </c>
      <c r="D5">
        <v>0</v>
      </c>
      <c r="I5">
        <f>I4</f>
        <v>0.0002891827565168169</v>
      </c>
      <c r="N5">
        <v>0.1875</v>
      </c>
      <c r="O5">
        <v>-0.1875</v>
      </c>
      <c r="P5">
        <v>-0.016833333333333336</v>
      </c>
    </row>
    <row r="6" spans="1:16" ht="12.75">
      <c r="B6">
        <v>-0.020303526411535145</v>
      </c>
      <c r="C6">
        <f t="shared" si="0"/>
        <v>0.02687343635381147</v>
      </c>
      <c r="D6">
        <v>0</v>
      </c>
      <c r="I6">
        <f aca="true" t="shared" si="1" ref="I6:I33">I5</f>
        <v>0.0002891827565168169</v>
      </c>
      <c r="N6">
        <v>0.1875</v>
      </c>
      <c r="O6">
        <v>-0.1875</v>
      </c>
      <c r="P6">
        <v>-0.016833333333333336</v>
      </c>
    </row>
    <row r="7" spans="1:16" ht="12.75">
      <c r="B7">
        <v>-0.020014343655018328</v>
      </c>
      <c r="C7">
        <f t="shared" si="0"/>
        <v>0.042569511415477664</v>
      </c>
      <c r="D7">
        <v>0</v>
      </c>
      <c r="I7">
        <f t="shared" si="1"/>
        <v>0.0002891827565168169</v>
      </c>
      <c r="N7">
        <v>0.1875</v>
      </c>
      <c r="O7">
        <v>-0.1875</v>
      </c>
      <c r="P7">
        <v>-0.016833333333333336</v>
      </c>
    </row>
    <row r="8" spans="1:16" ht="12.75">
      <c r="A8" t="str">
        <f>"-2s"</f>
        <v>-2s</v>
      </c>
      <c r="B8">
        <v>-0.01972516089850151</v>
      </c>
      <c r="C8">
        <f t="shared" si="0"/>
        <v>0.0647891598158255</v>
      </c>
      <c r="D8">
        <v>0</v>
      </c>
      <c r="I8">
        <f t="shared" si="1"/>
        <v>0.0002891827565168169</v>
      </c>
      <c r="N8">
        <v>0.1875</v>
      </c>
      <c r="O8">
        <v>-0.1875</v>
      </c>
      <c r="P8">
        <v>-0.016833333333333336</v>
      </c>
    </row>
    <row r="9" spans="1:9" ht="12.75">
      <c r="B9">
        <v>-0.019435978141984694</v>
      </c>
      <c r="C9">
        <f t="shared" si="0"/>
        <v>0.09474018996107265</v>
      </c>
      <c r="D9">
        <v>1</v>
      </c>
      <c r="I9">
        <f t="shared" si="1"/>
        <v>0.0002891827565168169</v>
      </c>
    </row>
    <row r="10" spans="1:9" ht="12.75">
      <c r="B10">
        <v>-0.019146795385467878</v>
      </c>
      <c r="C10">
        <f t="shared" si="0"/>
        <v>0.13310500161534616</v>
      </c>
      <c r="D10">
        <v>0</v>
      </c>
      <c r="I10">
        <f t="shared" si="1"/>
        <v>0.0002891827565168169</v>
      </c>
    </row>
    <row r="11" spans="1:9" ht="12.75">
      <c r="B11">
        <v>-0.018857612628951057</v>
      </c>
      <c r="C11">
        <f t="shared" si="0"/>
        <v>0.1796729587628936</v>
      </c>
      <c r="D11">
        <v>0</v>
      </c>
      <c r="I11">
        <f t="shared" si="1"/>
        <v>0.0002891827565168169</v>
      </c>
    </row>
    <row r="12" spans="1:9" ht="12.75">
      <c r="B12">
        <v>-0.01856842987243424</v>
      </c>
      <c r="C12">
        <f t="shared" si="0"/>
        <v>0.2330232659798551</v>
      </c>
      <c r="D12">
        <v>0</v>
      </c>
      <c r="I12">
        <f t="shared" si="1"/>
        <v>0.0002891827565168169</v>
      </c>
    </row>
    <row r="13" spans="1:9" ht="12.75">
      <c r="B13">
        <v>-0.018279247115917423</v>
      </c>
      <c r="C13">
        <f t="shared" si="0"/>
        <v>0.29036486942297135</v>
      </c>
      <c r="D13">
        <v>0</v>
      </c>
      <c r="I13">
        <f t="shared" si="1"/>
        <v>0.0002891827565168169</v>
      </c>
    </row>
    <row r="14" spans="1:9" ht="12.75">
      <c r="B14">
        <v>-0.017990064359400607</v>
      </c>
      <c r="C14">
        <f t="shared" si="0"/>
        <v>0.3476298633137783</v>
      </c>
      <c r="D14">
        <v>0</v>
      </c>
      <c r="I14">
        <f t="shared" si="1"/>
        <v>0.0002891827565168169</v>
      </c>
    </row>
    <row r="15" spans="1:9" ht="12.75">
      <c r="B15">
        <v>-0.01770088160288379</v>
      </c>
      <c r="C15">
        <f t="shared" si="0"/>
        <v>0.39986952347015836</v>
      </c>
      <c r="D15">
        <v>1</v>
      </c>
      <c r="I15">
        <f t="shared" si="1"/>
        <v>0.0002891827565168169</v>
      </c>
    </row>
    <row r="16" spans="1:9" ht="12.75">
      <c r="B16">
        <v>-0.01741169884636697</v>
      </c>
      <c r="C16">
        <f t="shared" si="0"/>
        <v>0.441924168363987</v>
      </c>
      <c r="D16">
        <v>0</v>
      </c>
      <c r="I16">
        <f t="shared" si="1"/>
        <v>0.0002891827565168169</v>
      </c>
    </row>
    <row r="17" spans="1:9" ht="12.75">
      <c r="B17">
        <v>-0.017122516089850152</v>
      </c>
      <c r="C17">
        <f t="shared" si="0"/>
        <v>0.469251232770546</v>
      </c>
      <c r="D17">
        <v>1</v>
      </c>
      <c r="I17">
        <f t="shared" si="1"/>
        <v>0.0002891827565168169</v>
      </c>
    </row>
    <row r="18" spans="1:9" ht="12.75">
      <c r="A18" t="str">
        <f>"0"</f>
        <v>0</v>
      </c>
      <c r="B18">
        <v>-0.016833333333333336</v>
      </c>
      <c r="C18">
        <f t="shared" si="0"/>
        <v>0.4787307364817181</v>
      </c>
      <c r="D18">
        <v>0</v>
      </c>
      <c r="I18">
        <f t="shared" si="1"/>
        <v>0.0002891827565168169</v>
      </c>
    </row>
    <row r="19" spans="1:9" ht="12.75">
      <c r="B19">
        <v>-0.01654415057681652</v>
      </c>
      <c r="C19">
        <f t="shared" si="0"/>
        <v>0.469251232770546</v>
      </c>
      <c r="D19">
        <v>1</v>
      </c>
      <c r="I19">
        <f t="shared" si="1"/>
        <v>0.0002891827565168169</v>
      </c>
    </row>
    <row r="20" spans="1:9" ht="12.75">
      <c r="B20">
        <v>-0.016254967820299702</v>
      </c>
      <c r="C20">
        <f t="shared" si="0"/>
        <v>0.441924168363987</v>
      </c>
      <c r="D20">
        <v>0</v>
      </c>
      <c r="I20">
        <f t="shared" si="1"/>
        <v>0.0002891827565168169</v>
      </c>
    </row>
    <row r="21" spans="1:9" ht="12.75">
      <c r="B21">
        <v>-0.01596578506378288</v>
      </c>
      <c r="C21">
        <f t="shared" si="0"/>
        <v>0.39986952347015836</v>
      </c>
      <c r="D21">
        <v>1</v>
      </c>
      <c r="I21">
        <f t="shared" si="1"/>
        <v>0.0002891827565168169</v>
      </c>
    </row>
    <row r="22" spans="1:9" ht="12.75">
      <c r="B22">
        <v>-0.015676602307266065</v>
      </c>
      <c r="C22">
        <f t="shared" si="0"/>
        <v>0.3476298633137783</v>
      </c>
      <c r="D22">
        <v>0</v>
      </c>
      <c r="I22">
        <f t="shared" si="1"/>
        <v>0.0002891827565168169</v>
      </c>
    </row>
    <row r="23" spans="1:9" ht="12.75">
      <c r="B23">
        <v>-0.015387419550749248</v>
      </c>
      <c r="C23">
        <f t="shared" si="0"/>
        <v>0.29036486942297135</v>
      </c>
      <c r="D23">
        <v>1</v>
      </c>
      <c r="I23">
        <f t="shared" si="1"/>
        <v>0.0002891827565168169</v>
      </c>
    </row>
    <row r="24" spans="1:9" ht="12.75">
      <c r="B24">
        <v>-0.01509823679423243</v>
      </c>
      <c r="C24">
        <f t="shared" si="0"/>
        <v>0.2330232659798551</v>
      </c>
      <c r="D24">
        <v>0</v>
      </c>
      <c r="I24">
        <f t="shared" si="1"/>
        <v>0.0002891827565168169</v>
      </c>
    </row>
    <row r="25" spans="1:9" ht="12.75">
      <c r="B25">
        <v>-0.014809054037715612</v>
      </c>
      <c r="C25">
        <f t="shared" si="0"/>
        <v>0.17967295876289333</v>
      </c>
      <c r="D25">
        <v>0</v>
      </c>
      <c r="I25">
        <f t="shared" si="1"/>
        <v>0.0002891827565168169</v>
      </c>
    </row>
    <row r="26" spans="1:9" ht="12.75">
      <c r="B26">
        <v>-0.014519871281198795</v>
      </c>
      <c r="C26">
        <f t="shared" si="0"/>
        <v>0.13310500161534636</v>
      </c>
      <c r="D26">
        <v>0</v>
      </c>
      <c r="I26">
        <f t="shared" si="1"/>
        <v>0.0002891827565168169</v>
      </c>
    </row>
    <row r="27" spans="1:9" ht="12.75">
      <c r="B27">
        <v>-0.014230688524681977</v>
      </c>
      <c r="C27">
        <f t="shared" si="0"/>
        <v>0.09474018996107265</v>
      </c>
      <c r="D27">
        <v>0</v>
      </c>
      <c r="I27">
        <f t="shared" si="1"/>
        <v>0.0002891827565168169</v>
      </c>
    </row>
    <row r="28" spans="1:9" ht="12.75">
      <c r="A28" t="str">
        <f>"2s"</f>
        <v>2s</v>
      </c>
      <c r="B28">
        <v>-0.01394150576816516</v>
      </c>
      <c r="C28">
        <f t="shared" si="0"/>
        <v>0.0647891598158255</v>
      </c>
      <c r="D28">
        <v>0</v>
      </c>
      <c r="I28">
        <f t="shared" si="1"/>
        <v>0.0002891827565168169</v>
      </c>
    </row>
    <row r="29" spans="1:9" ht="12.75">
      <c r="B29">
        <v>-0.013652323011648343</v>
      </c>
      <c r="C29">
        <f t="shared" si="0"/>
        <v>0.042569511415477664</v>
      </c>
      <c r="D29">
        <v>0</v>
      </c>
      <c r="I29">
        <f t="shared" si="1"/>
        <v>0.0002891827565168169</v>
      </c>
    </row>
    <row r="30" spans="1:9" ht="12.75">
      <c r="B30">
        <v>-0.013363140255131524</v>
      </c>
      <c r="C30">
        <f t="shared" si="0"/>
        <v>0.026873436353811387</v>
      </c>
      <c r="D30">
        <v>0</v>
      </c>
      <c r="I30">
        <f t="shared" si="1"/>
        <v>0.0002891827565168169</v>
      </c>
    </row>
    <row r="31" spans="1:9" ht="12.75">
      <c r="B31">
        <v>-0.013073957498614707</v>
      </c>
      <c r="C31">
        <f t="shared" si="0"/>
        <v>0.01629956308042271</v>
      </c>
      <c r="D31">
        <v>0</v>
      </c>
      <c r="I31">
        <f t="shared" si="1"/>
        <v>0.0002891827565168169</v>
      </c>
    </row>
    <row r="32" spans="1:9" ht="12.75">
      <c r="B32">
        <v>-0.012784774742097889</v>
      </c>
      <c r="C32">
        <f t="shared" si="0"/>
        <v>0.00949854189957592</v>
      </c>
      <c r="D32">
        <v>0</v>
      </c>
      <c r="I32">
        <f t="shared" si="1"/>
        <v>0.0002891827565168169</v>
      </c>
    </row>
    <row r="33" spans="1:9" ht="12.75">
      <c r="A33" t="str">
        <f>"3s"</f>
        <v>3s</v>
      </c>
      <c r="B33">
        <v>-0.012495591985581072</v>
      </c>
      <c r="C33">
        <f t="shared" si="0"/>
        <v>0.005318218094325595</v>
      </c>
      <c r="D33">
        <v>0</v>
      </c>
      <c r="I33">
        <f t="shared" si="1"/>
        <v>0.0002891827565168169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TRACKER</cp:lastModifiedBy>
  <cp:lastPrinted>2004-11-02T21:37:34Z</cp:lastPrinted>
  <dcterms:created xsi:type="dcterms:W3CDTF">2004-07-06T03:38:11Z</dcterms:created>
  <dcterms:modified xsi:type="dcterms:W3CDTF">2006-06-15T10:37:31Z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