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<sst xmlns="http://schemas.openxmlformats.org/spreadsheetml/2006/main" count="187" uniqueCount="71">
  <si>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</si>
  <si>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</si>
  <si>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</si>
  <si>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</si>
  <si>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</si>
  <si>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</si>
  <si>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</si>
  <si>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</si>
  <si>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</si>
  <si>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</si>
  <si>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</si>
  <si>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</si>
  <si>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</si>
  <si>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</si>
  <si>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</si>
  <si>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</si>
  <si>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</si>
  <si>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</si>
  <si>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</si>
  <si>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</si>
  <si>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</si>
  <si>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</si>
  <si>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</si>
  <si>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</si>
  <si>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</si>
  <si>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</si>
  <si>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</si>
  <si>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</si>
  <si>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</si>
  <si>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</si>
  <si>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</si>
  <si>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</si>
  <si>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</si>
  <si>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</si>
  <si>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</si>
  <si>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</si>
  <si>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</si>
  <si>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</si>
  <si>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</si>
  <si>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</si>
  <si>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</si>
  <si>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</si>
  <si>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</si>
  <si>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</si>
  <si>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</si>
  <si>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</si>
  <si>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</si>
  <si>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FLANGE SIDE POINTS</t>
  </si>
  <si>
    <t>JOB NUMBER</t>
  </si>
  <si>
    <t>PART NUMBER</t>
  </si>
  <si>
    <t>PART NAME</t>
  </si>
  <si>
    <t>INSPECTOR</t>
  </si>
  <si>
    <t>65678-2-199-30</t>
  </si>
  <si>
    <t>PORT FLANGE SIDE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</si>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</sst>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Nominal!$F$47:$F$62</c:f>
              <c:numCache>
                <c:ptCount val="16"/>
                <c:pt idx="0">
                  <c:v>0.005</c:v>
                </c:pt>
                <c:pt idx="1">
                  <c:v>-0.0284</c:v>
                </c:pt>
                <c:pt idx="2">
                  <c:v>-0.0616</c:v>
                </c:pt>
                <c:pt idx="3">
                  <c:v>-0.0899</c:v>
                </c:pt>
                <c:pt idx="4">
                  <c:v>-0.1054</c:v>
                </c:pt>
                <c:pt idx="5">
                  <c:v>-0.1116</c:v>
                </c:pt>
                <c:pt idx="6">
                  <c:v>-0.1066</c:v>
                </c:pt>
                <c:pt idx="7">
                  <c:v>-0.0901</c:v>
                </c:pt>
                <c:pt idx="8">
                  <c:v>-0.0636</c:v>
                </c:pt>
                <c:pt idx="9">
                  <c:v>-0.0315</c:v>
                </c:pt>
                <c:pt idx="10">
                  <c:v>0.0056</c:v>
                </c:pt>
                <c:pt idx="11">
                  <c:v>0.074</c:v>
                </c:pt>
                <c:pt idx="12">
                  <c:v>0.0835</c:v>
                </c:pt>
                <c:pt idx="13">
                  <c:v>0.0882</c:v>
                </c:pt>
                <c:pt idx="14">
                  <c:v>0.0776</c:v>
                </c:pt>
                <c:pt idx="15">
                  <c:v>0.0578</c:v>
                </c:pt>
              </c:numCache>
            </c:numRef>
          </c:val>
          <c:smooth val="0"/>
        </c:ser>
        <c:marker val="1"/>
        <c:axId val="33422332"/>
        <c:axId val="32365533"/>
      </c:lineChart>
      <c:catAx>
        <c:axId val="33422332"/>
        <c:scaling>
          <c:orientation val="minMax"/>
        </c:scaling>
        <c:axPos val="b"/>
        <c:delete val="1"/>
        <c:majorTickMark val="out"/>
        <c:minorTickMark val="none"/>
        <c:tickLblPos val="nextTo"/>
        <c:crossAx val="32365533"/>
        <c:crosses val="autoZero"/>
        <c:auto val="1"/>
        <c:lblOffset val="100"/>
        <c:noMultiLvlLbl val="0"/>
      </c:catAx>
      <c:valAx>
        <c:axId val="32365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2233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9015422"/>
        <c:axId val="1559447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82.30094483135434</c:v>
                </c:pt>
                <c:pt idx="1">
                  <c:v>1.3347441185073144E-38</c:v>
                </c:pt>
                <c:pt idx="2">
                  <c:v>4.01818018065694E-155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132584"/>
        <c:axId val="55193257"/>
      </c:scatterChart>
      <c:valAx>
        <c:axId val="39015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94479"/>
        <c:crosses val="max"/>
        <c:crossBetween val="midCat"/>
        <c:dispUnits/>
      </c:valAx>
      <c:valAx>
        <c:axId val="15594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15422"/>
        <c:crosses val="max"/>
        <c:crossBetween val="midCat"/>
        <c:dispUnits/>
      </c:valAx>
      <c:valAx>
        <c:axId val="6132584"/>
        <c:scaling>
          <c:orientation val="minMax"/>
        </c:scaling>
        <c:axPos val="b"/>
        <c:delete val="1"/>
        <c:majorTickMark val="in"/>
        <c:minorTickMark val="none"/>
        <c:tickLblPos val="nextTo"/>
        <c:crossAx val="55193257"/>
        <c:crosses val="max"/>
        <c:crossBetween val="midCat"/>
        <c:dispUnits/>
      </c:valAx>
      <c:valAx>
        <c:axId val="551932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3258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2854342"/>
        <c:axId val="436248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0.014181914918201612</c:v>
                </c:pt>
                <c:pt idx="1">
                  <c:v>0.02532944506553584</c:v>
                </c:pt>
                <c:pt idx="2">
                  <c:v>0.043465501547793904</c:v>
                </c:pt>
                <c:pt idx="3">
                  <c:v>0.07166249694349715</c:v>
                </c:pt>
                <c:pt idx="4">
                  <c:v>0.11351869710794035</c:v>
                </c:pt>
                <c:pt idx="5">
                  <c:v>0.17277109284220166</c:v>
                </c:pt>
                <c:pt idx="6">
                  <c:v>0.25264050656286097</c:v>
                </c:pt>
                <c:pt idx="7">
                  <c:v>0.35494667097425747</c:v>
                </c:pt>
                <c:pt idx="8">
                  <c:v>0.47912789003438305</c:v>
                </c:pt>
                <c:pt idx="9">
                  <c:v>0.6213953759462809</c:v>
                </c:pt>
                <c:pt idx="10">
                  <c:v>0.7743063184612581</c:v>
                </c:pt>
                <c:pt idx="11">
                  <c:v>0.927012968836744</c:v>
                </c:pt>
                <c:pt idx="12">
                  <c:v>1.066318729253758</c:v>
                </c:pt>
                <c:pt idx="13">
                  <c:v>1.1784644489706335</c:v>
                </c:pt>
                <c:pt idx="14">
                  <c:v>1.2513366207214578</c:v>
                </c:pt>
                <c:pt idx="15">
                  <c:v>1.2766152972845835</c:v>
                </c:pt>
                <c:pt idx="16">
                  <c:v>1.2513366207214578</c:v>
                </c:pt>
                <c:pt idx="17">
                  <c:v>1.1784644489706335</c:v>
                </c:pt>
                <c:pt idx="18">
                  <c:v>1.066318729253758</c:v>
                </c:pt>
                <c:pt idx="19">
                  <c:v>0.927012968836744</c:v>
                </c:pt>
                <c:pt idx="20">
                  <c:v>0.7743063184612581</c:v>
                </c:pt>
                <c:pt idx="21">
                  <c:v>0.6213953759462809</c:v>
                </c:pt>
                <c:pt idx="22">
                  <c:v>0.47912789003438305</c:v>
                </c:pt>
                <c:pt idx="23">
                  <c:v>0.3549466709742576</c:v>
                </c:pt>
                <c:pt idx="24">
                  <c:v>0.2526405065628612</c:v>
                </c:pt>
                <c:pt idx="25">
                  <c:v>0.17277109284220166</c:v>
                </c:pt>
                <c:pt idx="26">
                  <c:v>0.11351869710794049</c:v>
                </c:pt>
                <c:pt idx="27">
                  <c:v>0.0716624969434973</c:v>
                </c:pt>
                <c:pt idx="28">
                  <c:v>0.04346550154779399</c:v>
                </c:pt>
                <c:pt idx="29">
                  <c:v>0.02532944506553584</c:v>
                </c:pt>
                <c:pt idx="30">
                  <c:v>0.014181914918201612</c:v>
                </c:pt>
              </c:numCache>
            </c:numRef>
          </c:val>
          <c:smooth val="0"/>
        </c:ser>
        <c:axId val="39262384"/>
        <c:axId val="17817137"/>
      </c:lineChart>
      <c:catAx>
        <c:axId val="228543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362487"/>
        <c:crosses val="autoZero"/>
        <c:auto val="0"/>
        <c:lblOffset val="100"/>
        <c:tickLblSkip val="1"/>
        <c:noMultiLvlLbl val="0"/>
      </c:catAx>
      <c:valAx>
        <c:axId val="43624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854342"/>
        <c:crossesAt val="1"/>
        <c:crossBetween val="between"/>
        <c:dispUnits/>
      </c:valAx>
      <c:catAx>
        <c:axId val="39262384"/>
        <c:scaling>
          <c:orientation val="minMax"/>
        </c:scaling>
        <c:axPos val="b"/>
        <c:delete val="1"/>
        <c:majorTickMark val="in"/>
        <c:minorTickMark val="none"/>
        <c:tickLblPos val="nextTo"/>
        <c:crossAx val="17817137"/>
        <c:crosses val="autoZero"/>
        <c:auto val="0"/>
        <c:lblOffset val="100"/>
        <c:tickLblSkip val="1"/>
        <c:noMultiLvlLbl val="0"/>
      </c:catAx>
      <c:valAx>
        <c:axId val="1781713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2623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Nominal!$F$47:$F$62</c:f>
              <c:numCache>
                <c:ptCount val="16"/>
                <c:pt idx="0">
                  <c:v>0.005</c:v>
                </c:pt>
                <c:pt idx="1">
                  <c:v>-0.0284</c:v>
                </c:pt>
                <c:pt idx="2">
                  <c:v>-0.0616</c:v>
                </c:pt>
                <c:pt idx="3">
                  <c:v>-0.0899</c:v>
                </c:pt>
                <c:pt idx="4">
                  <c:v>-0.1054</c:v>
                </c:pt>
                <c:pt idx="5">
                  <c:v>-0.1116</c:v>
                </c:pt>
                <c:pt idx="6">
                  <c:v>-0.1066</c:v>
                </c:pt>
                <c:pt idx="7">
                  <c:v>-0.0901</c:v>
                </c:pt>
                <c:pt idx="8">
                  <c:v>-0.0636</c:v>
                </c:pt>
                <c:pt idx="9">
                  <c:v>-0.0315</c:v>
                </c:pt>
                <c:pt idx="10">
                  <c:v>0.0056</c:v>
                </c:pt>
                <c:pt idx="11">
                  <c:v>0.074</c:v>
                </c:pt>
                <c:pt idx="12">
                  <c:v>0.0835</c:v>
                </c:pt>
                <c:pt idx="13">
                  <c:v>0.0882</c:v>
                </c:pt>
                <c:pt idx="14">
                  <c:v>0.0776</c:v>
                </c:pt>
                <c:pt idx="15">
                  <c:v>0.0578</c:v>
                </c:pt>
              </c:numCache>
            </c:numRef>
          </c:val>
        </c:ser>
        <c:axId val="26136506"/>
        <c:axId val="33901963"/>
      </c:areaChart>
      <c:catAx>
        <c:axId val="26136506"/>
        <c:scaling>
          <c:orientation val="minMax"/>
        </c:scaling>
        <c:axPos val="b"/>
        <c:delete val="1"/>
        <c:majorTickMark val="out"/>
        <c:minorTickMark val="none"/>
        <c:tickLblPos val="nextTo"/>
        <c:crossAx val="33901963"/>
        <c:crosses val="autoZero"/>
        <c:auto val="1"/>
        <c:lblOffset val="100"/>
        <c:noMultiLvlLbl val="0"/>
      </c:catAx>
      <c:valAx>
        <c:axId val="33901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3650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6682212"/>
        <c:axId val="6170445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82.30094483135434</c:v>
                </c:pt>
                <c:pt idx="1">
                  <c:v>1.3347441185073144E-38</c:v>
                </c:pt>
                <c:pt idx="2">
                  <c:v>4.01818018065694E-155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8469166"/>
        <c:axId val="32004767"/>
      </c:lineChart>
      <c:catAx>
        <c:axId val="366822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704453"/>
        <c:crosses val="autoZero"/>
        <c:auto val="0"/>
        <c:lblOffset val="100"/>
        <c:tickLblSkip val="1"/>
        <c:noMultiLvlLbl val="0"/>
      </c:catAx>
      <c:valAx>
        <c:axId val="617044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682212"/>
        <c:crossesAt val="1"/>
        <c:crossBetween val="between"/>
        <c:dispUnits/>
      </c:valAx>
      <c:catAx>
        <c:axId val="18469166"/>
        <c:scaling>
          <c:orientation val="minMax"/>
        </c:scaling>
        <c:axPos val="b"/>
        <c:delete val="1"/>
        <c:majorTickMark val="in"/>
        <c:minorTickMark val="none"/>
        <c:tickLblPos val="nextTo"/>
        <c:crossAx val="32004767"/>
        <c:crosses val="autoZero"/>
        <c:auto val="0"/>
        <c:lblOffset val="100"/>
        <c:tickLblSkip val="1"/>
        <c:noMultiLvlLbl val="0"/>
      </c:catAx>
      <c:valAx>
        <c:axId val="3200476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4691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Nominal!$F$47:$F$62</c:f>
              <c:numCache>
                <c:ptCount val="16"/>
                <c:pt idx="0">
                  <c:v>0.005</c:v>
                </c:pt>
                <c:pt idx="1">
                  <c:v>-0.0284</c:v>
                </c:pt>
                <c:pt idx="2">
                  <c:v>-0.0616</c:v>
                </c:pt>
                <c:pt idx="3">
                  <c:v>-0.0899</c:v>
                </c:pt>
                <c:pt idx="4">
                  <c:v>-0.1054</c:v>
                </c:pt>
                <c:pt idx="5">
                  <c:v>-0.1116</c:v>
                </c:pt>
                <c:pt idx="6">
                  <c:v>-0.1066</c:v>
                </c:pt>
                <c:pt idx="7">
                  <c:v>-0.0901</c:v>
                </c:pt>
                <c:pt idx="8">
                  <c:v>-0.0636</c:v>
                </c:pt>
                <c:pt idx="9">
                  <c:v>-0.0315</c:v>
                </c:pt>
                <c:pt idx="10">
                  <c:v>0.0056</c:v>
                </c:pt>
                <c:pt idx="11">
                  <c:v>0.074</c:v>
                </c:pt>
                <c:pt idx="12">
                  <c:v>0.0835</c:v>
                </c:pt>
                <c:pt idx="13">
                  <c:v>0.0882</c:v>
                </c:pt>
                <c:pt idx="14">
                  <c:v>0.0776</c:v>
                </c:pt>
                <c:pt idx="15">
                  <c:v>0.0578</c:v>
                </c:pt>
              </c:numCache>
            </c:numRef>
          </c:val>
          <c:smooth val="1"/>
        </c:ser>
        <c:axId val="19607448"/>
        <c:axId val="42249305"/>
      </c:lineChart>
      <c:catAx>
        <c:axId val="1960744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2249305"/>
        <c:crosses val="autoZero"/>
        <c:auto val="0"/>
        <c:lblOffset val="100"/>
        <c:tickLblSkip val="1"/>
        <c:noMultiLvlLbl val="0"/>
      </c:catAx>
      <c:valAx>
        <c:axId val="422493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60744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4699426"/>
        <c:axId val="6675051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82.30094483135434</c:v>
                </c:pt>
                <c:pt idx="1">
                  <c:v>1.3347441185073144E-38</c:v>
                </c:pt>
                <c:pt idx="2">
                  <c:v>4.01818018065694E-155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3883724"/>
        <c:axId val="38082605"/>
      </c:lineChart>
      <c:catAx>
        <c:axId val="446994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750515"/>
        <c:crosses val="autoZero"/>
        <c:auto val="0"/>
        <c:lblOffset val="100"/>
        <c:tickLblSkip val="1"/>
        <c:noMultiLvlLbl val="0"/>
      </c:catAx>
      <c:valAx>
        <c:axId val="667505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699426"/>
        <c:crossesAt val="1"/>
        <c:crossBetween val="between"/>
        <c:dispUnits/>
      </c:valAx>
      <c:catAx>
        <c:axId val="63883724"/>
        <c:scaling>
          <c:orientation val="minMax"/>
        </c:scaling>
        <c:axPos val="b"/>
        <c:delete val="1"/>
        <c:majorTickMark val="in"/>
        <c:minorTickMark val="none"/>
        <c:tickLblPos val="nextTo"/>
        <c:crossAx val="38082605"/>
        <c:crosses val="autoZero"/>
        <c:auto val="0"/>
        <c:lblOffset val="100"/>
        <c:tickLblSkip val="1"/>
        <c:noMultiLvlLbl val="0"/>
      </c:catAx>
      <c:valAx>
        <c:axId val="3808260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88372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Nominal!$F$47:$F$62</c:f>
              <c:numCache>
                <c:ptCount val="16"/>
                <c:pt idx="0">
                  <c:v>0.005</c:v>
                </c:pt>
                <c:pt idx="1">
                  <c:v>-0.0284</c:v>
                </c:pt>
                <c:pt idx="2">
                  <c:v>-0.0616</c:v>
                </c:pt>
                <c:pt idx="3">
                  <c:v>-0.0899</c:v>
                </c:pt>
                <c:pt idx="4">
                  <c:v>-0.1054</c:v>
                </c:pt>
                <c:pt idx="5">
                  <c:v>-0.1116</c:v>
                </c:pt>
                <c:pt idx="6">
                  <c:v>-0.1066</c:v>
                </c:pt>
                <c:pt idx="7">
                  <c:v>-0.0901</c:v>
                </c:pt>
                <c:pt idx="8">
                  <c:v>-0.0636</c:v>
                </c:pt>
                <c:pt idx="9">
                  <c:v>-0.0315</c:v>
                </c:pt>
                <c:pt idx="10">
                  <c:v>0.0056</c:v>
                </c:pt>
                <c:pt idx="11">
                  <c:v>0.074</c:v>
                </c:pt>
                <c:pt idx="12">
                  <c:v>0.0835</c:v>
                </c:pt>
                <c:pt idx="13">
                  <c:v>0.0882</c:v>
                </c:pt>
                <c:pt idx="14">
                  <c:v>0.0776</c:v>
                </c:pt>
                <c:pt idx="15">
                  <c:v>0.0578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Gauss!$N$3:$N$18</c:f>
              <c:numCache>
                <c:ptCount val="16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Gauss!$O$3:$O$18</c:f>
              <c:numCache>
                <c:ptCount val="16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Gauss!$P$3:$P$18</c:f>
              <c:numCache>
                <c:ptCount val="16"/>
                <c:pt idx="0">
                  <c:v>-0.018562499999999996</c:v>
                </c:pt>
                <c:pt idx="1">
                  <c:v>-0.018562499999999996</c:v>
                </c:pt>
                <c:pt idx="2">
                  <c:v>-0.018562499999999996</c:v>
                </c:pt>
                <c:pt idx="3">
                  <c:v>-0.018562499999999996</c:v>
                </c:pt>
                <c:pt idx="4">
                  <c:v>-0.018562499999999996</c:v>
                </c:pt>
                <c:pt idx="5">
                  <c:v>-0.018562499999999996</c:v>
                </c:pt>
                <c:pt idx="6">
                  <c:v>-0.018562499999999996</c:v>
                </c:pt>
                <c:pt idx="7">
                  <c:v>-0.018562499999999996</c:v>
                </c:pt>
                <c:pt idx="8">
                  <c:v>-0.018562499999999996</c:v>
                </c:pt>
                <c:pt idx="9">
                  <c:v>-0.018562499999999996</c:v>
                </c:pt>
                <c:pt idx="10">
                  <c:v>-0.018562499999999996</c:v>
                </c:pt>
                <c:pt idx="11">
                  <c:v>-0.018562499999999996</c:v>
                </c:pt>
                <c:pt idx="12">
                  <c:v>-0.018562499999999996</c:v>
                </c:pt>
                <c:pt idx="13">
                  <c:v>-0.018562499999999996</c:v>
                </c:pt>
                <c:pt idx="14">
                  <c:v>-0.018562499999999996</c:v>
                </c:pt>
                <c:pt idx="15">
                  <c:v>-0.018562499999999996</c:v>
                </c:pt>
              </c:numCache>
            </c:numRef>
          </c:val>
          <c:smooth val="0"/>
        </c:ser>
        <c:marker val="1"/>
        <c:axId val="7199126"/>
        <c:axId val="64792135"/>
      </c:lineChart>
      <c:catAx>
        <c:axId val="7199126"/>
        <c:scaling>
          <c:orientation val="minMax"/>
        </c:scaling>
        <c:axPos val="b"/>
        <c:delete val="1"/>
        <c:majorTickMark val="out"/>
        <c:minorTickMark val="none"/>
        <c:tickLblPos val="nextTo"/>
        <c:crossAx val="64792135"/>
        <c:crosses val="autoZero"/>
        <c:auto val="1"/>
        <c:lblOffset val="100"/>
        <c:noMultiLvlLbl val="0"/>
      </c:catAx>
      <c:valAx>
        <c:axId val="64792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7199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6258304"/>
        <c:axId val="1367155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5935114"/>
        <c:axId val="33653979"/>
      </c:lineChart>
      <c:catAx>
        <c:axId val="46258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3671553"/>
        <c:crosses val="autoZero"/>
        <c:auto val="0"/>
        <c:lblOffset val="100"/>
        <c:tickLblSkip val="1"/>
        <c:noMultiLvlLbl val="0"/>
      </c:catAx>
      <c:valAx>
        <c:axId val="13671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258304"/>
        <c:crossesAt val="1"/>
        <c:crossBetween val="between"/>
        <c:dispUnits/>
      </c:valAx>
      <c:catAx>
        <c:axId val="55935114"/>
        <c:scaling>
          <c:orientation val="minMax"/>
        </c:scaling>
        <c:axPos val="b"/>
        <c:delete val="1"/>
        <c:majorTickMark val="in"/>
        <c:minorTickMark val="none"/>
        <c:tickLblPos val="nextTo"/>
        <c:crossAx val="33653979"/>
        <c:crosses val="autoZero"/>
        <c:auto val="0"/>
        <c:lblOffset val="100"/>
        <c:tickLblSkip val="1"/>
        <c:noMultiLvlLbl val="0"/>
      </c:catAx>
      <c:valAx>
        <c:axId val="3365397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93511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4450356"/>
        <c:axId val="41617749"/>
      </c:scatterChart>
      <c:valAx>
        <c:axId val="34450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17749"/>
        <c:crosses val="max"/>
        <c:crossBetween val="midCat"/>
        <c:dispUnits/>
      </c:valAx>
      <c:valAx>
        <c:axId val="41617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5035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38883.27321759259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-0.018562499999999996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0.08822902585307724</v>
      </c>
      <c r="H8" s="5"/>
    </row>
    <row r="9" spans="5:8" ht="13.5">
      <c r="E9" s="63" t="s">
        <v>13</v>
      </c>
      <c r="F9" s="63"/>
      <c r="G9" s="35">
        <v>-0.11163632325273476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0.199865349105812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9</v>
      </c>
      <c r="L12" s="44">
        <v>0</v>
      </c>
      <c r="M12" s="44">
        <v>7</v>
      </c>
      <c r="N12" s="44">
        <v>16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9</v>
      </c>
      <c r="L15" s="44">
        <v>0</v>
      </c>
      <c r="M15" s="44">
        <v>7</v>
      </c>
      <c r="N15" s="44">
        <v>16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</v>
      </c>
      <c r="L18" s="42">
        <v>0</v>
      </c>
      <c r="M18" s="42">
        <v>0.04821782714617928</v>
      </c>
      <c r="N18" s="51">
        <v>0.08822902585307724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-0.02602758643377001</v>
      </c>
      <c r="L19" s="42">
        <v>-0.02602758643377001</v>
      </c>
      <c r="M19" s="42">
        <v>-0.02602758643377001</v>
      </c>
      <c r="N19" s="51">
        <v>-0.11163632325273476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0.02602758643377001</v>
      </c>
      <c r="L20" s="42">
        <v>0.10667099561797855</v>
      </c>
      <c r="M20" s="42">
        <v>0.11788165242879056</v>
      </c>
      <c r="N20" s="51">
        <v>0.199865349105812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-0.012556452256886175</v>
      </c>
      <c r="L22" s="42">
        <v>-0.05146101489283805</v>
      </c>
      <c r="M22" s="42">
        <v>-0.01044519160217853</v>
      </c>
      <c r="N22" s="51">
        <v>-0.018562499999999996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0.0153078413533779</v>
      </c>
      <c r="L23" s="42">
        <v>0.0627373465302113</v>
      </c>
      <c r="M23" s="42">
        <v>0.03848509402279013</v>
      </c>
      <c r="N23" s="51">
        <v>0.07517584132175474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0.009043038640971644</v>
      </c>
      <c r="L24" s="42">
        <v>0.03706194592266185</v>
      </c>
      <c r="M24" s="42">
        <v>0.038255288914857605</v>
      </c>
      <c r="N24" s="51">
        <v>0.07523253617950149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96.04947830658435</v>
      </c>
      <c r="D47" s="24">
        <v>-23.56571137518441</v>
      </c>
      <c r="E47" s="24">
        <v>-4.237378838803563</v>
      </c>
      <c r="F47" s="60">
        <v>0.005</v>
      </c>
    </row>
    <row r="48" spans="2:6" ht="13.5">
      <c r="B48" s="27" t="s">
        <v>56</v>
      </c>
      <c r="C48" s="24">
        <v>96.42834679102211</v>
      </c>
      <c r="D48" s="24">
        <v>-22.580856461671566</v>
      </c>
      <c r="E48" s="24">
        <v>-4.059673623347651</v>
      </c>
      <c r="F48" s="60">
        <v>-0.0284</v>
      </c>
    </row>
    <row r="49" spans="2:6" ht="13.5">
      <c r="B49" s="27" t="s">
        <v>57</v>
      </c>
      <c r="C49" s="24">
        <v>96.76467596469375</v>
      </c>
      <c r="D49" s="24">
        <v>-21.736981682609823</v>
      </c>
      <c r="E49" s="24">
        <v>-3.537676801785404</v>
      </c>
      <c r="F49" s="60">
        <v>-0.0616</v>
      </c>
    </row>
    <row r="50" spans="2:6" ht="13.5">
      <c r="B50" s="27" t="s">
        <v>58</v>
      </c>
      <c r="C50" s="24">
        <v>96.97742807579802</v>
      </c>
      <c r="D50" s="24">
        <v>-21.08124614027425</v>
      </c>
      <c r="E50" s="24">
        <v>-2.696913798858396</v>
      </c>
      <c r="F50" s="60">
        <v>-0.0899</v>
      </c>
    </row>
    <row r="51" spans="2:6" ht="13.5">
      <c r="B51" s="27" t="s">
        <v>59</v>
      </c>
      <c r="C51" s="24">
        <v>97.0217934380129</v>
      </c>
      <c r="D51" s="24">
        <v>-20.75755174406835</v>
      </c>
      <c r="E51" s="24">
        <v>-1.7686915101027305</v>
      </c>
      <c r="F51" s="60">
        <v>-0.1054</v>
      </c>
    </row>
    <row r="52" spans="2:6" ht="13.5">
      <c r="B52" s="27" t="s">
        <v>60</v>
      </c>
      <c r="C52" s="24">
        <v>97.02454231549599</v>
      </c>
      <c r="D52" s="24">
        <v>-20.76484767208759</v>
      </c>
      <c r="E52" s="24">
        <v>-0.7310407593298495</v>
      </c>
      <c r="F52" s="60">
        <v>-0.1116</v>
      </c>
    </row>
    <row r="53" spans="2:6" ht="13.5">
      <c r="B53" s="27" t="s">
        <v>61</v>
      </c>
      <c r="C53" s="24">
        <v>96.84765407235031</v>
      </c>
      <c r="D53" s="24">
        <v>-21.0919019235369</v>
      </c>
      <c r="E53" s="24">
        <v>0.23390337717927362</v>
      </c>
      <c r="F53" s="60">
        <v>-0.1066</v>
      </c>
    </row>
    <row r="54" spans="2:6" ht="13.5">
      <c r="B54" s="27" t="s">
        <v>62</v>
      </c>
      <c r="C54" s="24">
        <v>96.73645321164679</v>
      </c>
      <c r="D54" s="24">
        <v>-21.71302115679642</v>
      </c>
      <c r="E54" s="24">
        <v>0.987617958772221</v>
      </c>
      <c r="F54" s="60">
        <v>-0.0901</v>
      </c>
    </row>
    <row r="55" spans="2:6" ht="13.5">
      <c r="B55" s="27" t="s">
        <v>63</v>
      </c>
      <c r="C55" s="24">
        <v>96.48116873551605</v>
      </c>
      <c r="D55" s="24">
        <v>-22.509305527667184</v>
      </c>
      <c r="E55" s="24">
        <v>1.493959626877733</v>
      </c>
      <c r="F55" s="60">
        <v>-0.0636</v>
      </c>
    </row>
    <row r="56" spans="2:6" ht="13.5">
      <c r="B56" s="27" t="s">
        <v>64</v>
      </c>
      <c r="C56" s="24">
        <v>96.05599198959433</v>
      </c>
      <c r="D56" s="24">
        <v>-23.36385896793895</v>
      </c>
      <c r="E56" s="24">
        <v>1.7026013270548612</v>
      </c>
      <c r="F56" s="60">
        <v>-0.0315</v>
      </c>
    </row>
    <row r="57" spans="2:6" ht="13.5">
      <c r="B57" s="27" t="s">
        <v>65</v>
      </c>
      <c r="C57" s="24">
        <v>95.67366288893169</v>
      </c>
      <c r="D57" s="24">
        <v>-24.311782199787498</v>
      </c>
      <c r="E57" s="24">
        <v>1.58908761887701</v>
      </c>
      <c r="F57" s="60">
        <v>0.0056</v>
      </c>
    </row>
    <row r="58" spans="2:6" ht="13.5">
      <c r="B58" s="27" t="s">
        <v>66</v>
      </c>
      <c r="C58" s="24">
        <v>95.2781754277148</v>
      </c>
      <c r="D58" s="24">
        <v>-26.110156047924338</v>
      </c>
      <c r="E58" s="24">
        <v>0.02445863075563509</v>
      </c>
      <c r="F58" s="60">
        <v>0.074</v>
      </c>
    </row>
    <row r="59" spans="2:6" ht="13.5">
      <c r="B59" s="27" t="s">
        <v>67</v>
      </c>
      <c r="C59" s="24">
        <v>95.35448376412475</v>
      </c>
      <c r="D59" s="24">
        <v>-26.410399712031282</v>
      </c>
      <c r="E59" s="24">
        <v>-0.9562306458562344</v>
      </c>
      <c r="F59" s="60">
        <v>0.0835</v>
      </c>
    </row>
    <row r="60" spans="2:6" ht="13.5">
      <c r="B60" s="27" t="s">
        <v>68</v>
      </c>
      <c r="C60" s="24">
        <v>95.39476630961953</v>
      </c>
      <c r="D60" s="24">
        <v>-26.35028797327154</v>
      </c>
      <c r="E60" s="24">
        <v>-1.9750850614536581</v>
      </c>
      <c r="F60" s="60">
        <v>0.0882</v>
      </c>
    </row>
    <row r="61" spans="2:6" ht="13.5">
      <c r="B61" s="27" t="s">
        <v>69</v>
      </c>
      <c r="C61" s="24">
        <v>95.34860278518778</v>
      </c>
      <c r="D61" s="24">
        <v>-25.90693754921247</v>
      </c>
      <c r="E61" s="24">
        <v>-2.9208601053911876</v>
      </c>
      <c r="F61" s="60">
        <v>0.0776</v>
      </c>
    </row>
    <row r="62" spans="2:6" ht="13.5">
      <c r="B62" s="27" t="s">
        <v>70</v>
      </c>
      <c r="C62" s="24">
        <v>95.55308138638271</v>
      </c>
      <c r="D62" s="24">
        <v>-25.20007252841551</v>
      </c>
      <c r="E62" s="24">
        <v>-3.679826749282694</v>
      </c>
      <c r="F62" s="60">
        <v>0.0578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38883.27321759259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-0.018562499999999996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0.08822902585307724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-0.11163632325273476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0.199865349105812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0.07523253617950149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96.04952889567606</v>
      </c>
      <c r="D47" s="24">
        <v>-23.565505570922753</v>
      </c>
      <c r="E47" s="24">
        <v>-4.232345981599654</v>
      </c>
      <c r="F47" s="60">
        <v>0.005</v>
      </c>
    </row>
    <row r="48" spans="2:6" ht="13.5">
      <c r="B48" s="27" t="s">
        <v>56</v>
      </c>
      <c r="C48" s="24">
        <v>96.43044112694768</v>
      </c>
      <c r="D48" s="24">
        <v>-22.572274630570146</v>
      </c>
      <c r="E48" s="24">
        <v>-4.086635059111594</v>
      </c>
      <c r="F48" s="60">
        <v>-0.0284</v>
      </c>
    </row>
    <row r="49" spans="2:6" ht="13.5">
      <c r="B49" s="27" t="s">
        <v>57</v>
      </c>
      <c r="C49" s="24">
        <v>96.7737695288967</v>
      </c>
      <c r="D49" s="24">
        <v>-21.69971263301657</v>
      </c>
      <c r="E49" s="24">
        <v>-3.5858946289315834</v>
      </c>
      <c r="F49" s="60">
        <v>-0.0616</v>
      </c>
    </row>
    <row r="50" spans="2:6" ht="13.5">
      <c r="B50" s="27" t="s">
        <v>58</v>
      </c>
      <c r="C50" s="24">
        <v>96.99589214638057</v>
      </c>
      <c r="D50" s="24">
        <v>-21.0055724607037</v>
      </c>
      <c r="E50" s="24">
        <v>-2.74186002059342</v>
      </c>
      <c r="F50" s="60">
        <v>-0.0899</v>
      </c>
    </row>
    <row r="51" spans="2:6" ht="13.5">
      <c r="B51" s="27" t="s">
        <v>59</v>
      </c>
      <c r="C51" s="24">
        <v>97.04635845427642</v>
      </c>
      <c r="D51" s="24">
        <v>-20.656874683086787</v>
      </c>
      <c r="E51" s="24">
        <v>-1.787668109857376</v>
      </c>
      <c r="F51" s="60">
        <v>-0.1054</v>
      </c>
    </row>
    <row r="52" spans="2:6" ht="13.5">
      <c r="B52" s="27" t="s">
        <v>60</v>
      </c>
      <c r="C52" s="24">
        <v>97.05056990192976</v>
      </c>
      <c r="D52" s="24">
        <v>-20.658176676469612</v>
      </c>
      <c r="E52" s="24">
        <v>-0.7108781179430447</v>
      </c>
      <c r="F52" s="60">
        <v>-0.1116</v>
      </c>
    </row>
    <row r="53" spans="2:6" ht="13.5">
      <c r="B53" s="27" t="s">
        <v>61</v>
      </c>
      <c r="C53" s="24">
        <v>96.86930129049959</v>
      </c>
      <c r="D53" s="24">
        <v>-21.003183516021103</v>
      </c>
      <c r="E53" s="24">
        <v>0.28884559880835514</v>
      </c>
      <c r="F53" s="60">
        <v>-0.1066</v>
      </c>
    </row>
    <row r="54" spans="2:6" ht="13.5">
      <c r="B54" s="27" t="s">
        <v>62</v>
      </c>
      <c r="C54" s="24">
        <v>96.75000761423662</v>
      </c>
      <c r="D54" s="24">
        <v>-21.657469865990937</v>
      </c>
      <c r="E54" s="24">
        <v>1.0572817840548323</v>
      </c>
      <c r="F54" s="60">
        <v>-0.0901</v>
      </c>
    </row>
    <row r="55" spans="2:6" ht="13.5">
      <c r="B55" s="27" t="s">
        <v>63</v>
      </c>
      <c r="C55" s="24">
        <v>96.48634401717882</v>
      </c>
      <c r="D55" s="24">
        <v>-22.48809397889544</v>
      </c>
      <c r="E55" s="24">
        <v>1.5537164649865305</v>
      </c>
      <c r="F55" s="60">
        <v>-0.0636</v>
      </c>
    </row>
    <row r="56" spans="2:6" ht="13.5">
      <c r="B56" s="27" t="s">
        <v>64</v>
      </c>
      <c r="C56" s="24">
        <v>96.05617298286072</v>
      </c>
      <c r="D56" s="24">
        <v>-23.36311657043305</v>
      </c>
      <c r="E56" s="24">
        <v>1.734123098279765</v>
      </c>
      <c r="F56" s="60">
        <v>-0.0315</v>
      </c>
    </row>
    <row r="57" spans="2:6" ht="13.5">
      <c r="B57" s="27" t="s">
        <v>65</v>
      </c>
      <c r="C57" s="24">
        <v>95.67408301092112</v>
      </c>
      <c r="D57" s="24">
        <v>-24.310060300828162</v>
      </c>
      <c r="E57" s="24">
        <v>1.5837336568267513</v>
      </c>
      <c r="F57" s="60">
        <v>0.0056</v>
      </c>
    </row>
    <row r="58" spans="2:6" ht="13.5">
      <c r="B58" s="27" t="s">
        <v>66</v>
      </c>
      <c r="C58" s="24">
        <v>95.29411147678736</v>
      </c>
      <c r="D58" s="24">
        <v>-26.044844143706</v>
      </c>
      <c r="E58" s="24">
        <v>-0.006352010485716736</v>
      </c>
      <c r="F58" s="60">
        <v>0.074</v>
      </c>
    </row>
    <row r="59" spans="2:6" ht="13.5">
      <c r="B59" s="27" t="s">
        <v>67</v>
      </c>
      <c r="C59" s="24">
        <v>95.37418848168267</v>
      </c>
      <c r="D59" s="24">
        <v>-26.32964311218195</v>
      </c>
      <c r="E59" s="24">
        <v>-0.9642254695786051</v>
      </c>
      <c r="F59" s="60">
        <v>0.0835</v>
      </c>
    </row>
    <row r="60" spans="2:6" ht="13.5">
      <c r="B60" s="27" t="s">
        <v>68</v>
      </c>
      <c r="C60" s="24">
        <v>95.41509007983534</v>
      </c>
      <c r="D60" s="24">
        <v>-26.266993404972013</v>
      </c>
      <c r="E60" s="24">
        <v>-1.9542687154968137</v>
      </c>
      <c r="F60" s="60">
        <v>0.0882</v>
      </c>
    </row>
    <row r="61" spans="2:6" ht="13.5">
      <c r="B61" s="27" t="s">
        <v>69</v>
      </c>
      <c r="C61" s="24">
        <v>95.36402490015229</v>
      </c>
      <c r="D61" s="24">
        <v>-25.843732647936854</v>
      </c>
      <c r="E61" s="24">
        <v>-2.878508120545332</v>
      </c>
      <c r="F61" s="60">
        <v>0.0776</v>
      </c>
    </row>
    <row r="62" spans="2:6" ht="13.5">
      <c r="B62" s="27" t="s">
        <v>70</v>
      </c>
      <c r="C62" s="24">
        <v>95.56132479052432</v>
      </c>
      <c r="D62" s="24">
        <v>-25.166288228457592</v>
      </c>
      <c r="E62" s="24">
        <v>-3.633690657872873</v>
      </c>
      <c r="F62" s="60">
        <v>0.0578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38883.27321759259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-0.018562499999999996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0.08822902585307724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-0.11163632325273476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0.199865349105812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0.07523253617950149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-5.058909171395953E-05</v>
      </c>
      <c r="D47" s="24">
        <v>-0.0002058042616575051</v>
      </c>
      <c r="E47" s="24">
        <v>-0.005032857203909558</v>
      </c>
      <c r="F47" s="60">
        <v>0.005</v>
      </c>
    </row>
    <row r="48" spans="2:6" ht="13.5">
      <c r="B48" s="27" t="s">
        <v>56</v>
      </c>
      <c r="C48" s="24">
        <v>-0.002094335925576729</v>
      </c>
      <c r="D48" s="24">
        <v>-0.008581831101420079</v>
      </c>
      <c r="E48" s="24">
        <v>0.026961435763943165</v>
      </c>
      <c r="F48" s="60">
        <v>-0.0284</v>
      </c>
    </row>
    <row r="49" spans="2:6" ht="13.5">
      <c r="B49" s="27" t="s">
        <v>57</v>
      </c>
      <c r="C49" s="24">
        <v>-0.009093564202942162</v>
      </c>
      <c r="D49" s="24">
        <v>-0.03726904959325239</v>
      </c>
      <c r="E49" s="24">
        <v>0.04821782714617928</v>
      </c>
      <c r="F49" s="60">
        <v>-0.0616</v>
      </c>
    </row>
    <row r="50" spans="2:6" ht="13.5">
      <c r="B50" s="27" t="s">
        <v>58</v>
      </c>
      <c r="C50" s="24">
        <v>-0.01846407058255295</v>
      </c>
      <c r="D50" s="24">
        <v>-0.07567367957054927</v>
      </c>
      <c r="E50" s="24">
        <v>0.044946221735023606</v>
      </c>
      <c r="F50" s="60">
        <v>-0.0899</v>
      </c>
    </row>
    <row r="51" spans="2:6" ht="13.5">
      <c r="B51" s="27" t="s">
        <v>59</v>
      </c>
      <c r="C51" s="24">
        <v>-0.02456501626350871</v>
      </c>
      <c r="D51" s="24">
        <v>-0.10067706098156393</v>
      </c>
      <c r="E51" s="24">
        <v>0.018976599754645385</v>
      </c>
      <c r="F51" s="60">
        <v>-0.1054</v>
      </c>
    </row>
    <row r="52" spans="2:6" ht="13.5">
      <c r="B52" s="27" t="s">
        <v>60</v>
      </c>
      <c r="C52" s="24">
        <v>-0.02602758643377001</v>
      </c>
      <c r="D52" s="24">
        <v>-0.10667099561797855</v>
      </c>
      <c r="E52" s="24">
        <v>-0.02016264138680479</v>
      </c>
      <c r="F52" s="60">
        <v>-0.1116</v>
      </c>
    </row>
    <row r="53" spans="2:6" ht="13.5">
      <c r="B53" s="27" t="s">
        <v>61</v>
      </c>
      <c r="C53" s="24">
        <v>-0.021647218149283276</v>
      </c>
      <c r="D53" s="24">
        <v>-0.0887184075157954</v>
      </c>
      <c r="E53" s="24">
        <v>-0.05494222162908152</v>
      </c>
      <c r="F53" s="60">
        <v>-0.1066</v>
      </c>
    </row>
    <row r="54" spans="2:6" ht="13.5">
      <c r="B54" s="27" t="s">
        <v>62</v>
      </c>
      <c r="C54" s="24">
        <v>-0.013554402589832648</v>
      </c>
      <c r="D54" s="24">
        <v>-0.05555129080548227</v>
      </c>
      <c r="E54" s="24">
        <v>-0.06966382528261128</v>
      </c>
      <c r="F54" s="60">
        <v>-0.0901</v>
      </c>
    </row>
    <row r="55" spans="2:6" ht="13.5">
      <c r="B55" s="27" t="s">
        <v>63</v>
      </c>
      <c r="C55" s="24">
        <v>-0.005175281662772591</v>
      </c>
      <c r="D55" s="24">
        <v>-0.02121154877174547</v>
      </c>
      <c r="E55" s="24">
        <v>-0.059756838108797394</v>
      </c>
      <c r="F55" s="60">
        <v>-0.0636</v>
      </c>
    </row>
    <row r="56" spans="2:6" ht="13.5">
      <c r="B56" s="27" t="s">
        <v>64</v>
      </c>
      <c r="C56" s="24">
        <v>-0.00018099326638321145</v>
      </c>
      <c r="D56" s="24">
        <v>-0.0007423975058991061</v>
      </c>
      <c r="E56" s="24">
        <v>-0.03152177122490385</v>
      </c>
      <c r="F56" s="60">
        <v>-0.0315</v>
      </c>
    </row>
    <row r="57" spans="2:6" ht="13.5">
      <c r="B57" s="27" t="s">
        <v>65</v>
      </c>
      <c r="C57" s="24">
        <v>-0.00042012198943552903</v>
      </c>
      <c r="D57" s="24">
        <v>-0.0017218989593352774</v>
      </c>
      <c r="E57" s="24">
        <v>0.0053539620502587315</v>
      </c>
      <c r="F57" s="60">
        <v>0.0056</v>
      </c>
    </row>
    <row r="58" spans="2:6" ht="13.5">
      <c r="B58" s="27" t="s">
        <v>66</v>
      </c>
      <c r="C58" s="24">
        <v>-0.01593604907256463</v>
      </c>
      <c r="D58" s="24">
        <v>-0.06531190421833699</v>
      </c>
      <c r="E58" s="24">
        <v>0.030810641241351827</v>
      </c>
      <c r="F58" s="60">
        <v>0.074</v>
      </c>
    </row>
    <row r="59" spans="2:6" ht="13.5">
      <c r="B59" s="27" t="s">
        <v>67</v>
      </c>
      <c r="C59" s="24">
        <v>-0.019704717557914364</v>
      </c>
      <c r="D59" s="24">
        <v>-0.08075659984933026</v>
      </c>
      <c r="E59" s="24">
        <v>0.007994823722370703</v>
      </c>
      <c r="F59" s="60">
        <v>0.0835</v>
      </c>
    </row>
    <row r="60" spans="2:6" ht="13.5">
      <c r="B60" s="27" t="s">
        <v>68</v>
      </c>
      <c r="C60" s="24">
        <v>-0.020323770215810555</v>
      </c>
      <c r="D60" s="24">
        <v>-0.08329456829952875</v>
      </c>
      <c r="E60" s="24">
        <v>-0.02081634595684445</v>
      </c>
      <c r="F60" s="60">
        <v>0.0882</v>
      </c>
    </row>
    <row r="61" spans="2:6" ht="13.5">
      <c r="B61" s="27" t="s">
        <v>69</v>
      </c>
      <c r="C61" s="24">
        <v>-0.015422114964508182</v>
      </c>
      <c r="D61" s="24">
        <v>-0.06320490127561484</v>
      </c>
      <c r="E61" s="24">
        <v>-0.04235198484585556</v>
      </c>
      <c r="F61" s="60">
        <v>0.0776</v>
      </c>
    </row>
    <row r="62" spans="2:6" ht="13.5">
      <c r="B62" s="27" t="s">
        <v>70</v>
      </c>
      <c r="C62" s="24">
        <v>-0.00824340414160929</v>
      </c>
      <c r="D62" s="24">
        <v>-0.03378429995791876</v>
      </c>
      <c r="E62" s="24">
        <v>-0.04613609140982078</v>
      </c>
      <c r="F62" s="60">
        <v>0.0578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38883.27321759259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9</v>
      </c>
      <c r="D36" s="44">
        <v>0</v>
      </c>
      <c r="E36" s="44">
        <v>7</v>
      </c>
      <c r="F36" s="44">
        <v>16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9</v>
      </c>
      <c r="D39" s="44">
        <v>0</v>
      </c>
      <c r="E39" s="44">
        <v>7</v>
      </c>
      <c r="F39" s="44">
        <v>16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</v>
      </c>
      <c r="D42" s="42">
        <v>0</v>
      </c>
      <c r="E42" s="42">
        <v>0.04821782714617928</v>
      </c>
      <c r="F42" s="51">
        <v>0.08822902585307724</v>
      </c>
    </row>
    <row r="43" spans="2:6" ht="13.5">
      <c r="B43" s="49" t="s">
        <v>13</v>
      </c>
      <c r="C43" s="42">
        <v>-0.02602758643377001</v>
      </c>
      <c r="D43" s="42">
        <v>-0.02602758643377001</v>
      </c>
      <c r="E43" s="42">
        <v>-0.02602758643377001</v>
      </c>
      <c r="F43" s="51">
        <v>-0.11163632325273476</v>
      </c>
    </row>
    <row r="44" spans="2:6" ht="13.5">
      <c r="B44" s="49" t="s">
        <v>14</v>
      </c>
      <c r="C44" s="42">
        <v>0.02602758643377001</v>
      </c>
      <c r="D44" s="42">
        <v>0.10667099561797855</v>
      </c>
      <c r="E44" s="42">
        <v>0.11788165242879056</v>
      </c>
      <c r="F44" s="51">
        <v>0.199865349105812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-0.012556452256886175</v>
      </c>
      <c r="D46" s="42">
        <v>-0.05146101489283805</v>
      </c>
      <c r="E46" s="42">
        <v>-0.01044519160217853</v>
      </c>
      <c r="F46" s="51">
        <v>-0.018562499999999996</v>
      </c>
    </row>
    <row r="47" spans="2:6" ht="13.5">
      <c r="B47" s="49" t="s">
        <v>26</v>
      </c>
      <c r="C47" s="42">
        <v>0.0153078413533779</v>
      </c>
      <c r="D47" s="42">
        <v>0.0627373465302113</v>
      </c>
      <c r="E47" s="42">
        <v>0.03848509402279013</v>
      </c>
      <c r="F47" s="51">
        <v>0.07517584132175474</v>
      </c>
    </row>
    <row r="48" spans="2:6" ht="13.5">
      <c r="B48" s="49" t="s">
        <v>27</v>
      </c>
      <c r="C48" s="42">
        <v>0.009043038640971644</v>
      </c>
      <c r="D48" s="42">
        <v>0.03706194592266185</v>
      </c>
      <c r="E48" s="42">
        <v>0.038255288914857605</v>
      </c>
      <c r="F48" s="51">
        <v>0.07523253617950149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2</v>
      </c>
      <c r="F1" t="s">
        <v>21</v>
      </c>
      <c r="G1">
        <v>16</v>
      </c>
    </row>
    <row r="2" spans="2:3" ht="12.75">
      <c r="B2">
        <v>-0.1875</v>
      </c>
      <c r="C2">
        <f>MAX(GaussDistr_1)-1</f>
        <v>2</v>
      </c>
    </row>
    <row r="3" spans="1:16" ht="12.75">
      <c r="A3" t="str">
        <f>"-3s"</f>
        <v>-3s</v>
      </c>
      <c r="B3">
        <v>-0.24426010853850444</v>
      </c>
      <c r="C3">
        <f aca="true" t="shared" si="0" ref="C3:C33">NORMDIST(B3,AveDev3D_0,StandardDev3D_0,FALSE)*NumPoints_7*I3</f>
        <v>0.014181914918201612</v>
      </c>
      <c r="D3">
        <v>0</v>
      </c>
      <c r="F3" t="s">
        <v>17</v>
      </c>
      <c r="G3">
        <v>15</v>
      </c>
      <c r="I3">
        <f>B5-B4</f>
        <v>0.015046507235900286</v>
      </c>
      <c r="N3">
        <v>0.1875</v>
      </c>
      <c r="O3">
        <v>-0.1875</v>
      </c>
      <c r="P3">
        <v>-0.018562499999999996</v>
      </c>
    </row>
    <row r="4" spans="1:16" ht="12.75">
      <c r="B4">
        <v>-0.22921360130260415</v>
      </c>
      <c r="C4">
        <f t="shared" si="0"/>
        <v>0.02532944506553584</v>
      </c>
      <c r="D4">
        <v>0</v>
      </c>
      <c r="F4" t="s">
        <v>18</v>
      </c>
      <c r="G4">
        <v>5</v>
      </c>
      <c r="I4">
        <f>I3</f>
        <v>0.015046507235900286</v>
      </c>
      <c r="N4">
        <v>0.1875</v>
      </c>
      <c r="O4">
        <v>-0.1875</v>
      </c>
      <c r="P4">
        <v>-0.018562499999999996</v>
      </c>
    </row>
    <row r="5" spans="1:16" ht="12.75">
      <c r="B5">
        <v>-0.21416709406670387</v>
      </c>
      <c r="C5">
        <f t="shared" si="0"/>
        <v>0.043465501547793904</v>
      </c>
      <c r="D5">
        <v>0</v>
      </c>
      <c r="I5">
        <f>I4</f>
        <v>0.015046507235900286</v>
      </c>
      <c r="N5">
        <v>0.1875</v>
      </c>
      <c r="O5">
        <v>-0.1875</v>
      </c>
      <c r="P5">
        <v>-0.018562499999999996</v>
      </c>
    </row>
    <row r="6" spans="1:16" ht="12.75">
      <c r="B6">
        <v>-0.19912058683080358</v>
      </c>
      <c r="C6">
        <f t="shared" si="0"/>
        <v>0.07166249694349715</v>
      </c>
      <c r="D6">
        <v>0</v>
      </c>
      <c r="I6">
        <f aca="true" t="shared" si="1" ref="I6:I33">I5</f>
        <v>0.015046507235900286</v>
      </c>
      <c r="N6">
        <v>0.1875</v>
      </c>
      <c r="O6">
        <v>-0.1875</v>
      </c>
      <c r="P6">
        <v>-0.018562499999999996</v>
      </c>
    </row>
    <row r="7" spans="1:16" ht="12.75">
      <c r="B7">
        <v>-0.1840740795949033</v>
      </c>
      <c r="C7">
        <f t="shared" si="0"/>
        <v>0.11351869710794035</v>
      </c>
      <c r="D7">
        <v>0</v>
      </c>
      <c r="I7">
        <f t="shared" si="1"/>
        <v>0.015046507235900286</v>
      </c>
      <c r="N7">
        <v>0.1875</v>
      </c>
      <c r="O7">
        <v>-0.1875</v>
      </c>
      <c r="P7">
        <v>-0.018562499999999996</v>
      </c>
    </row>
    <row r="8" spans="1:16" ht="12.75">
      <c r="A8" t="str">
        <f>"-2s"</f>
        <v>-2s</v>
      </c>
      <c r="B8">
        <v>-0.16902757235900295</v>
      </c>
      <c r="C8">
        <f t="shared" si="0"/>
        <v>0.17277109284220166</v>
      </c>
      <c r="D8">
        <v>0</v>
      </c>
      <c r="I8">
        <f t="shared" si="1"/>
        <v>0.015046507235900286</v>
      </c>
      <c r="N8">
        <v>0.1875</v>
      </c>
      <c r="O8">
        <v>-0.1875</v>
      </c>
      <c r="P8">
        <v>-0.018562499999999996</v>
      </c>
    </row>
    <row r="9" spans="1:16" ht="12.75">
      <c r="B9">
        <v>-0.15398106512310267</v>
      </c>
      <c r="C9">
        <f t="shared" si="0"/>
        <v>0.25264050656286097</v>
      </c>
      <c r="D9">
        <v>0</v>
      </c>
      <c r="I9">
        <f t="shared" si="1"/>
        <v>0.015046507235900286</v>
      </c>
      <c r="N9">
        <v>0.1875</v>
      </c>
      <c r="O9">
        <v>-0.1875</v>
      </c>
      <c r="P9">
        <v>-0.018562499999999996</v>
      </c>
    </row>
    <row r="10" spans="1:16" ht="12.75">
      <c r="B10">
        <v>-0.13893455788720238</v>
      </c>
      <c r="C10">
        <f t="shared" si="0"/>
        <v>0.35494667097425747</v>
      </c>
      <c r="D10">
        <v>0</v>
      </c>
      <c r="I10">
        <f t="shared" si="1"/>
        <v>0.015046507235900286</v>
      </c>
      <c r="N10">
        <v>0.1875</v>
      </c>
      <c r="O10">
        <v>-0.1875</v>
      </c>
      <c r="P10">
        <v>-0.018562499999999996</v>
      </c>
    </row>
    <row r="11" spans="1:16" ht="12.75">
      <c r="B11">
        <v>-0.12388805065130208</v>
      </c>
      <c r="C11">
        <f t="shared" si="0"/>
        <v>0.47912789003438305</v>
      </c>
      <c r="D11">
        <v>1</v>
      </c>
      <c r="I11">
        <f t="shared" si="1"/>
        <v>0.015046507235900286</v>
      </c>
      <c r="N11">
        <v>0.1875</v>
      </c>
      <c r="O11">
        <v>-0.1875</v>
      </c>
      <c r="P11">
        <v>-0.018562499999999996</v>
      </c>
    </row>
    <row r="12" spans="1:16" ht="12.75">
      <c r="B12">
        <v>-0.10884154341540178</v>
      </c>
      <c r="C12">
        <f t="shared" si="0"/>
        <v>0.6213953759462809</v>
      </c>
      <c r="D12">
        <v>2</v>
      </c>
      <c r="I12">
        <f t="shared" si="1"/>
        <v>0.015046507235900286</v>
      </c>
      <c r="N12">
        <v>0.1875</v>
      </c>
      <c r="O12">
        <v>-0.1875</v>
      </c>
      <c r="P12">
        <v>-0.018562499999999996</v>
      </c>
    </row>
    <row r="13" spans="1:16" ht="12.75">
      <c r="B13">
        <v>-0.09379503617950148</v>
      </c>
      <c r="C13">
        <f t="shared" si="0"/>
        <v>0.7743063184612581</v>
      </c>
      <c r="D13">
        <v>2</v>
      </c>
      <c r="I13">
        <f t="shared" si="1"/>
        <v>0.015046507235900286</v>
      </c>
      <c r="N13">
        <v>0.1875</v>
      </c>
      <c r="O13">
        <v>-0.1875</v>
      </c>
      <c r="P13">
        <v>-0.018562499999999996</v>
      </c>
    </row>
    <row r="14" spans="1:16" ht="12.75">
      <c r="B14">
        <v>-0.07874852894360118</v>
      </c>
      <c r="C14">
        <f t="shared" si="0"/>
        <v>0.927012968836744</v>
      </c>
      <c r="D14">
        <v>0</v>
      </c>
      <c r="I14">
        <f t="shared" si="1"/>
        <v>0.015046507235900286</v>
      </c>
      <c r="N14">
        <v>0.1875</v>
      </c>
      <c r="O14">
        <v>-0.1875</v>
      </c>
      <c r="P14">
        <v>-0.018562499999999996</v>
      </c>
    </row>
    <row r="15" spans="1:16" ht="12.75">
      <c r="B15">
        <v>-0.0637020217077009</v>
      </c>
      <c r="C15">
        <f t="shared" si="0"/>
        <v>1.066318729253758</v>
      </c>
      <c r="D15">
        <v>2</v>
      </c>
      <c r="I15">
        <f t="shared" si="1"/>
        <v>0.015046507235900286</v>
      </c>
      <c r="N15">
        <v>0.1875</v>
      </c>
      <c r="O15">
        <v>-0.1875</v>
      </c>
      <c r="P15">
        <v>-0.018562499999999996</v>
      </c>
    </row>
    <row r="16" spans="1:16" ht="12.75">
      <c r="B16">
        <v>-0.04865551447180059</v>
      </c>
      <c r="C16">
        <f t="shared" si="0"/>
        <v>1.1784644489706335</v>
      </c>
      <c r="D16">
        <v>0</v>
      </c>
      <c r="I16">
        <f t="shared" si="1"/>
        <v>0.015046507235900286</v>
      </c>
      <c r="N16">
        <v>0.1875</v>
      </c>
      <c r="O16">
        <v>-0.1875</v>
      </c>
      <c r="P16">
        <v>-0.018562499999999996</v>
      </c>
    </row>
    <row r="17" spans="1:16" ht="12.75">
      <c r="B17">
        <v>-0.033609007235900296</v>
      </c>
      <c r="C17">
        <f t="shared" si="0"/>
        <v>1.2513366207214578</v>
      </c>
      <c r="D17">
        <v>2</v>
      </c>
      <c r="I17">
        <f t="shared" si="1"/>
        <v>0.015046507235900286</v>
      </c>
      <c r="N17">
        <v>0.1875</v>
      </c>
      <c r="O17">
        <v>-0.1875</v>
      </c>
      <c r="P17">
        <v>-0.018562499999999996</v>
      </c>
    </row>
    <row r="18" spans="1:16" ht="12.75">
      <c r="A18" t="str">
        <f>"0"</f>
        <v>0</v>
      </c>
      <c r="B18">
        <v>-0.018562499999999996</v>
      </c>
      <c r="C18">
        <f t="shared" si="0"/>
        <v>1.2766152972845835</v>
      </c>
      <c r="D18">
        <v>0</v>
      </c>
      <c r="I18">
        <f t="shared" si="1"/>
        <v>0.015046507235900286</v>
      </c>
      <c r="N18">
        <v>0.1875</v>
      </c>
      <c r="O18">
        <v>-0.1875</v>
      </c>
      <c r="P18">
        <v>-0.018562499999999996</v>
      </c>
    </row>
    <row r="19" spans="1:9" ht="12.75">
      <c r="B19">
        <v>-0.003515992764099699</v>
      </c>
      <c r="C19">
        <f t="shared" si="0"/>
        <v>1.2513366207214578</v>
      </c>
      <c r="D19">
        <v>2</v>
      </c>
      <c r="I19">
        <f t="shared" si="1"/>
        <v>0.015046507235900286</v>
      </c>
    </row>
    <row r="20" spans="1:9" ht="12.75">
      <c r="B20">
        <v>0.011530514471800597</v>
      </c>
      <c r="C20">
        <f t="shared" si="0"/>
        <v>1.1784644489706335</v>
      </c>
      <c r="D20">
        <v>0</v>
      </c>
      <c r="I20">
        <f t="shared" si="1"/>
        <v>0.015046507235900286</v>
      </c>
    </row>
    <row r="21" spans="1:9" ht="12.75">
      <c r="B21">
        <v>0.026577021707700897</v>
      </c>
      <c r="C21">
        <f t="shared" si="0"/>
        <v>1.066318729253758</v>
      </c>
      <c r="D21">
        <v>0</v>
      </c>
      <c r="I21">
        <f t="shared" si="1"/>
        <v>0.015046507235900286</v>
      </c>
    </row>
    <row r="22" spans="1:9" ht="12.75">
      <c r="B22">
        <v>0.04162352894360119</v>
      </c>
      <c r="C22">
        <f t="shared" si="0"/>
        <v>0.927012968836744</v>
      </c>
      <c r="D22">
        <v>0</v>
      </c>
      <c r="I22">
        <f t="shared" si="1"/>
        <v>0.015046507235900286</v>
      </c>
    </row>
    <row r="23" spans="1:9" ht="12.75">
      <c r="B23">
        <v>0.05667003617950149</v>
      </c>
      <c r="C23">
        <f t="shared" si="0"/>
        <v>0.7743063184612581</v>
      </c>
      <c r="D23">
        <v>1</v>
      </c>
      <c r="I23">
        <f t="shared" si="1"/>
        <v>0.015046507235900286</v>
      </c>
    </row>
    <row r="24" spans="1:9" ht="12.75">
      <c r="B24">
        <v>0.07171654341540179</v>
      </c>
      <c r="C24">
        <f t="shared" si="0"/>
        <v>0.6213953759462809</v>
      </c>
      <c r="D24">
        <v>3</v>
      </c>
      <c r="I24">
        <f t="shared" si="1"/>
        <v>0.015046507235900286</v>
      </c>
    </row>
    <row r="25" spans="1:9" ht="12.75">
      <c r="B25">
        <v>0.08676305065130209</v>
      </c>
      <c r="C25">
        <f t="shared" si="0"/>
        <v>0.47912789003438305</v>
      </c>
      <c r="D25">
        <v>1</v>
      </c>
      <c r="I25">
        <f t="shared" si="1"/>
        <v>0.015046507235900286</v>
      </c>
    </row>
    <row r="26" spans="1:9" ht="12.75">
      <c r="B26">
        <v>0.10180955788720238</v>
      </c>
      <c r="C26">
        <f t="shared" si="0"/>
        <v>0.3549466709742576</v>
      </c>
      <c r="D26">
        <v>0</v>
      </c>
      <c r="I26">
        <f t="shared" si="1"/>
        <v>0.015046507235900286</v>
      </c>
    </row>
    <row r="27" spans="1:9" ht="12.75">
      <c r="B27">
        <v>0.11685606512310266</v>
      </c>
      <c r="C27">
        <f t="shared" si="0"/>
        <v>0.2526405065628612</v>
      </c>
      <c r="D27">
        <v>0</v>
      </c>
      <c r="I27">
        <f t="shared" si="1"/>
        <v>0.015046507235900286</v>
      </c>
    </row>
    <row r="28" spans="1:9" ht="12.75">
      <c r="A28" t="str">
        <f>"2s"</f>
        <v>2s</v>
      </c>
      <c r="B28">
        <v>0.131902572359003</v>
      </c>
      <c r="C28">
        <f t="shared" si="0"/>
        <v>0.17277109284220166</v>
      </c>
      <c r="D28">
        <v>0</v>
      </c>
      <c r="I28">
        <f t="shared" si="1"/>
        <v>0.015046507235900286</v>
      </c>
    </row>
    <row r="29" spans="1:9" ht="12.75">
      <c r="B29">
        <v>0.14694907959490328</v>
      </c>
      <c r="C29">
        <f t="shared" si="0"/>
        <v>0.11351869710794049</v>
      </c>
      <c r="D29">
        <v>0</v>
      </c>
      <c r="I29">
        <f t="shared" si="1"/>
        <v>0.015046507235900286</v>
      </c>
    </row>
    <row r="30" spans="1:9" ht="12.75">
      <c r="B30">
        <v>0.16199558683080356</v>
      </c>
      <c r="C30">
        <f t="shared" si="0"/>
        <v>0.0716624969434973</v>
      </c>
      <c r="D30">
        <v>0</v>
      </c>
      <c r="I30">
        <f t="shared" si="1"/>
        <v>0.015046507235900286</v>
      </c>
    </row>
    <row r="31" spans="1:9" ht="12.75">
      <c r="B31">
        <v>0.17704209406670385</v>
      </c>
      <c r="C31">
        <f t="shared" si="0"/>
        <v>0.04346550154779399</v>
      </c>
      <c r="D31">
        <v>0</v>
      </c>
      <c r="I31">
        <f t="shared" si="1"/>
        <v>0.015046507235900286</v>
      </c>
    </row>
    <row r="32" spans="1:9" ht="12.75">
      <c r="B32">
        <v>0.1920886013026042</v>
      </c>
      <c r="C32">
        <f t="shared" si="0"/>
        <v>0.02532944506553584</v>
      </c>
      <c r="D32">
        <v>0</v>
      </c>
      <c r="I32">
        <f t="shared" si="1"/>
        <v>0.015046507235900286</v>
      </c>
    </row>
    <row r="33" spans="1:9" ht="12.75">
      <c r="A33" t="str">
        <f>"3s"</f>
        <v>3s</v>
      </c>
      <c r="B33">
        <v>0.20713510853850448</v>
      </c>
      <c r="C33">
        <f t="shared" si="0"/>
        <v>0.014181914918201612</v>
      </c>
      <c r="D33">
        <v>0</v>
      </c>
      <c r="I33">
        <f t="shared" si="1"/>
        <v>0.015046507235900286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2006-06-15T10:34:29Z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