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3"/>
  </bookViews>
  <sheets>
    <sheet name="Nominal Vector" sheetId="1" r:id="rId1"/>
    <sheet name="Actual Tolerance" sheetId="2" r:id="rId2"/>
    <sheet name="Actual" sheetId="3" r:id="rId3"/>
    <sheet name="Deltas" sheetId="4" r:id="rId4"/>
    <sheet name="Nominal" sheetId="5" r:id="rId5"/>
    <sheet name="Deviations Graph" sheetId="6" r:id="rId6"/>
    <sheet name="Bell Curve" sheetId="7" r:id="rId7"/>
    <sheet name="Distribution chart" sheetId="8" r:id="rId8"/>
    <sheet name="Picture" sheetId="9" r:id="rId9"/>
    <sheet name="Summary" sheetId="10" r:id="rId10"/>
    <sheet name="Gauss" sheetId="11" state="hidden" r:id="rId11"/>
  </sheets>
  <definedNames>
    <definedName name="ActualX_1">'Actual Tolerance'!$B$2:$B$65536</definedName>
    <definedName name="ActualX_4">'Actual'!$C$47:$C$65536</definedName>
    <definedName name="ActualY_1">'Actual Tolerance'!$C$2:$C$65536</definedName>
    <definedName name="ActualY_4">'Actual'!$D$47:$D$65536</definedName>
    <definedName name="ActualZ_1">'Actual Tolerance'!$D$2:$D$65536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1">'Actual Tolerance'!$A$2:$A$65536</definedName>
    <definedName name="Description_2">'Deltas'!$B$47:$B$65536</definedName>
    <definedName name="Description_3">'Nominal'!$B$47:$B$65536</definedName>
    <definedName name="Description_4">'Actual'!$B$47:$B$65536</definedName>
    <definedName name="Description_5">'Nominal Vector'!$A$2:$A$65536</definedName>
    <definedName name="Dev3D_1">'Actual Tolerance'!$G$2:$G$65536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egTol3D_1">'Actual Tolerance'!$F$2:$F$65536</definedName>
    <definedName name="NominalI_0">'Nominal Vector'!$E$2:$E$65536</definedName>
    <definedName name="NominalJ_0">'Nominal Vector'!$F$2:$F$65536</definedName>
    <definedName name="NominalK_0">'Nominal Vector'!$G$2:$G$65536</definedName>
    <definedName name="NominalX_0">'Nominal Vector'!$B$2:$B$65536</definedName>
    <definedName name="NominalX_1">'Nominal'!$C$47:$C$65536</definedName>
    <definedName name="NominalY_0">'Nominal Vector'!$C$2:$C$65536</definedName>
    <definedName name="NominalY_1">'Nominal'!$D$47:$D$65536</definedName>
    <definedName name="NominalZ_0">'Nominal Vector'!$D$2:$D$65536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0">'Actual Tolerance'!$H$2:$H$65536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PosTol3D_1">'Actual Tolerance'!$E$2:$E$65536</definedName>
    <definedName name="_xlnm.Print_Area" localSheetId="2">'Actual'!$B:$G,'Actual'!$J$2:$O$44</definedName>
    <definedName name="_xlnm.Print_Area" localSheetId="9">'Summary'!$A$1:$H$48</definedName>
    <definedName name="_xlnm.Print_Titles" localSheetId="2">'Actual'!$45:$46</definedName>
    <definedName name="_xlnm.Print_Titles" localSheetId="1">'Actual Tolerance'!$1:$1</definedName>
    <definedName name="_xlnm.Print_Titles" localSheetId="3">'Deltas'!$45:$46</definedName>
    <definedName name="_xlnm.Print_Titles" localSheetId="4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<sst xmlns="http://schemas.openxmlformats.org/spreadsheetml/2006/main" count="188" uniqueCount="67">
  <si>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</si>
  <si>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</si>
  <si>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</si>
  <si>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</si>
  <si>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</si>
  <si>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</si>
  <si>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</si>
  <si>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</si>
  <si>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</si>
  <si>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</si>
  <si>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</si>
  <si>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</si>
  <si>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</si>
  <si>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</si>
  <si>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</si>
  <si>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</si>
  <si>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</si>
  <si>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</si>
  <si>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</si>
  <si>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</si>
  <si>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</si>
  <si>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</si>
  <si>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</si>
  <si>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</si>
  <si>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</si>
  <si>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</si>
  <si>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</si>
  <si>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</si>
  <si>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</si>
  <si>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</si>
  <si>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</si>
  <si>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</si>
  <si>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</si>
  <si>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</si>
  <si>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</si>
  <si>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</si>
  <si>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</si>
  <si>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</si>
  <si>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</si>
  <si>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</si>
  <si>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</si>
  <si>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</si>
  <si>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</si>
  <si>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</si>
  <si>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</si>
  <si>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</si>
  <si>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</si>
  <si>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Pos Tol</t>
  </si>
  <si>
    <t>Nag Tol</t>
  </si>
  <si>
    <t>I</t>
  </si>
  <si>
    <t>J</t>
  </si>
  <si>
    <t>K</t>
  </si>
  <si>
    <t>D SIDE 1/4-20 HOLE POSITIONS - CMM</t>
  </si>
  <si>
    <t>JOB NUMBER</t>
  </si>
  <si>
    <t>PART NUMBER</t>
  </si>
  <si>
    <t>PART NAME</t>
  </si>
  <si>
    <t>INSPECTOR</t>
  </si>
  <si>
    <t>65709-5</t>
  </si>
  <si>
    <t>MCMF-A</t>
  </si>
  <si>
    <t>D SIDE 1/4 X 20 HOLE POSITIONS</t>
  </si>
  <si>
    <t>ROB DURHAM</t>
  </si>
  <si>
    <t>Point 1</t>
  </si>
  <si>
    <t>Point 2</t>
  </si>
  <si>
    <t>Point 3</t>
  </si>
  <si>
    <t>Point 4</t>
  </si>
  <si>
    <t>Point 5</t>
  </si>
  <si>
    <t>Point 6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</si>
</sst>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70" fontId="0" fillId="0" borderId="0" xfId="0" applyNumberForma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9" fontId="1" fillId="0" borderId="0" xfId="0" applyNumberFormat="1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chartsheet" Target="chartsheets/sheet2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'Actual Tolerance'!$G$2:$G$7</c:f>
              <c:numCache>
                <c:ptCount val="6"/>
                <c:pt idx="0">
                  <c:v>0.0418</c:v>
                </c:pt>
                <c:pt idx="1">
                  <c:v>0.0288</c:v>
                </c:pt>
                <c:pt idx="2">
                  <c:v>0.0338</c:v>
                </c:pt>
                <c:pt idx="3">
                  <c:v>0.0286</c:v>
                </c:pt>
                <c:pt idx="4">
                  <c:v>0.02</c:v>
                </c:pt>
                <c:pt idx="5">
                  <c:v>0.0132</c:v>
                </c:pt>
              </c:numCache>
            </c:numRef>
          </c:val>
          <c:smooth val="0"/>
        </c:ser>
        <c:marker val="1"/>
        <c:axId val="7055082"/>
        <c:axId val="63495739"/>
      </c:lineChart>
      <c:catAx>
        <c:axId val="7055082"/>
        <c:scaling>
          <c:orientation val="minMax"/>
        </c:scaling>
        <c:axPos val="b"/>
        <c:delete val="1"/>
        <c:majorTickMark val="out"/>
        <c:minorTickMark val="none"/>
        <c:tickLblPos val="nextTo"/>
        <c:crossAx val="63495739"/>
        <c:crosses val="autoZero"/>
        <c:auto val="1"/>
        <c:lblOffset val="100"/>
        <c:noMultiLvlLbl val="0"/>
      </c:catAx>
      <c:valAx>
        <c:axId val="634957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055082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34048460"/>
        <c:axId val="38000685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10.853170177366252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6461846"/>
        <c:axId val="58156615"/>
      </c:scatterChart>
      <c:valAx>
        <c:axId val="340484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000685"/>
        <c:crosses val="max"/>
        <c:crossBetween val="midCat"/>
        <c:dispUnits/>
      </c:valAx>
      <c:valAx>
        <c:axId val="380006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048460"/>
        <c:crosses val="max"/>
        <c:crossBetween val="midCat"/>
        <c:dispUnits/>
      </c:valAx>
      <c:valAx>
        <c:axId val="6461846"/>
        <c:scaling>
          <c:orientation val="minMax"/>
        </c:scaling>
        <c:axPos val="b"/>
        <c:delete val="1"/>
        <c:majorTickMark val="in"/>
        <c:minorTickMark val="none"/>
        <c:tickLblPos val="nextTo"/>
        <c:crossAx val="58156615"/>
        <c:crosses val="max"/>
        <c:crossBetween val="midCat"/>
        <c:dispUnits/>
      </c:valAx>
      <c:valAx>
        <c:axId val="5815661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461846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4590740"/>
        <c:axId val="42881205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10.853170177366252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0386526"/>
        <c:axId val="50825551"/>
      </c:lineChart>
      <c:catAx>
        <c:axId val="3459074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2881205"/>
        <c:crosses val="autoZero"/>
        <c:auto val="0"/>
        <c:lblOffset val="100"/>
        <c:tickLblSkip val="1"/>
        <c:noMultiLvlLbl val="0"/>
      </c:catAx>
      <c:valAx>
        <c:axId val="4288120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4590740"/>
        <c:crossesAt val="1"/>
        <c:crossBetween val="between"/>
        <c:dispUnits/>
      </c:valAx>
      <c:catAx>
        <c:axId val="50386526"/>
        <c:scaling>
          <c:orientation val="minMax"/>
        </c:scaling>
        <c:axPos val="b"/>
        <c:delete val="1"/>
        <c:majorTickMark val="in"/>
        <c:minorTickMark val="none"/>
        <c:tickLblPos val="nextTo"/>
        <c:crossAx val="50825551"/>
        <c:crosses val="autoZero"/>
        <c:auto val="0"/>
        <c:lblOffset val="100"/>
        <c:tickLblSkip val="1"/>
        <c:noMultiLvlLbl val="0"/>
      </c:catAx>
      <c:valAx>
        <c:axId val="50825551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038652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'Actual Tolerance'!$G$2:$G$7</c:f>
              <c:numCache>
                <c:ptCount val="6"/>
                <c:pt idx="0">
                  <c:v>0.0418</c:v>
                </c:pt>
                <c:pt idx="1">
                  <c:v>0.0288</c:v>
                </c:pt>
                <c:pt idx="2">
                  <c:v>0.0338</c:v>
                </c:pt>
                <c:pt idx="3">
                  <c:v>0.0286</c:v>
                </c:pt>
                <c:pt idx="4">
                  <c:v>0.02</c:v>
                </c:pt>
                <c:pt idx="5">
                  <c:v>0.0132</c:v>
                </c:pt>
              </c:numCache>
            </c:numRef>
          </c:val>
          <c:smooth val="1"/>
        </c:ser>
        <c:axId val="54776776"/>
        <c:axId val="23228937"/>
      </c:lineChart>
      <c:catAx>
        <c:axId val="54776776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23228937"/>
        <c:crosses val="autoZero"/>
        <c:auto val="0"/>
        <c:lblOffset val="100"/>
        <c:tickLblSkip val="1"/>
        <c:noMultiLvlLbl val="0"/>
      </c:catAx>
      <c:valAx>
        <c:axId val="2322893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477677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2</c:v>
                </c:pt>
                <c:pt idx="30">
                  <c:v>2</c:v>
                </c:pt>
              </c:numCache>
            </c:numRef>
          </c:val>
        </c:ser>
        <c:gapWidth val="0"/>
        <c:axId val="7733842"/>
        <c:axId val="2495715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0.005318218094325624</c:v>
                </c:pt>
                <c:pt idx="1">
                  <c:v>0.009498541899575975</c:v>
                </c:pt>
                <c:pt idx="2">
                  <c:v>0.016299563080422807</c:v>
                </c:pt>
                <c:pt idx="3">
                  <c:v>0.026873436353811567</c:v>
                </c:pt>
                <c:pt idx="4">
                  <c:v>0.04256951141547787</c:v>
                </c:pt>
                <c:pt idx="5">
                  <c:v>0.06478915981582585</c:v>
                </c:pt>
                <c:pt idx="6">
                  <c:v>0.09474018996107328</c:v>
                </c:pt>
                <c:pt idx="7">
                  <c:v>0.1331050016153471</c:v>
                </c:pt>
                <c:pt idx="8">
                  <c:v>0.17967295876289432</c:v>
                </c:pt>
                <c:pt idx="9">
                  <c:v>0.23302326597985623</c:v>
                </c:pt>
                <c:pt idx="10">
                  <c:v>0.2903648694229729</c:v>
                </c:pt>
                <c:pt idx="11">
                  <c:v>0.3476298633137803</c:v>
                </c:pt>
                <c:pt idx="12">
                  <c:v>0.39986952347016075</c:v>
                </c:pt>
                <c:pt idx="13">
                  <c:v>0.4419241683639892</c:v>
                </c:pt>
                <c:pt idx="14">
                  <c:v>0.46925123277054837</c:v>
                </c:pt>
                <c:pt idx="15">
                  <c:v>0.4787307364817206</c:v>
                </c:pt>
                <c:pt idx="16">
                  <c:v>0.46925123277054837</c:v>
                </c:pt>
                <c:pt idx="17">
                  <c:v>0.4419241683639892</c:v>
                </c:pt>
                <c:pt idx="18">
                  <c:v>0.39986952347016075</c:v>
                </c:pt>
                <c:pt idx="19">
                  <c:v>0.3476298633137803</c:v>
                </c:pt>
                <c:pt idx="20">
                  <c:v>0.2903648694229729</c:v>
                </c:pt>
                <c:pt idx="21">
                  <c:v>0.2330232659798563</c:v>
                </c:pt>
                <c:pt idx="22">
                  <c:v>0.17967295876289427</c:v>
                </c:pt>
                <c:pt idx="23">
                  <c:v>0.13310500161534713</c:v>
                </c:pt>
                <c:pt idx="24">
                  <c:v>0.09474018996107339</c:v>
                </c:pt>
                <c:pt idx="25">
                  <c:v>0.06478915981582585</c:v>
                </c:pt>
                <c:pt idx="26">
                  <c:v>0.04256951141547787</c:v>
                </c:pt>
                <c:pt idx="27">
                  <c:v>0.026873436353811567</c:v>
                </c:pt>
                <c:pt idx="28">
                  <c:v>0.016299563080422807</c:v>
                </c:pt>
                <c:pt idx="29">
                  <c:v>0.009498541899575975</c:v>
                </c:pt>
                <c:pt idx="30">
                  <c:v>0.005318218094325624</c:v>
                </c:pt>
              </c:numCache>
            </c:numRef>
          </c:val>
          <c:smooth val="0"/>
        </c:ser>
        <c:axId val="22461436"/>
        <c:axId val="826333"/>
      </c:lineChart>
      <c:catAx>
        <c:axId val="773384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495715"/>
        <c:crosses val="autoZero"/>
        <c:auto val="0"/>
        <c:lblOffset val="100"/>
        <c:tickLblSkip val="1"/>
        <c:noMultiLvlLbl val="0"/>
      </c:catAx>
      <c:valAx>
        <c:axId val="249571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7733842"/>
        <c:crossesAt val="1"/>
        <c:crossBetween val="between"/>
        <c:dispUnits/>
      </c:valAx>
      <c:catAx>
        <c:axId val="22461436"/>
        <c:scaling>
          <c:orientation val="minMax"/>
        </c:scaling>
        <c:axPos val="b"/>
        <c:delete val="1"/>
        <c:majorTickMark val="in"/>
        <c:minorTickMark val="none"/>
        <c:tickLblPos val="nextTo"/>
        <c:crossAx val="826333"/>
        <c:crosses val="autoZero"/>
        <c:auto val="0"/>
        <c:lblOffset val="100"/>
        <c:tickLblSkip val="1"/>
        <c:noMultiLvlLbl val="0"/>
      </c:catAx>
      <c:valAx>
        <c:axId val="826333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246143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'Actual Tolerance'!$G$2:$G$7</c:f>
              <c:numCache>
                <c:ptCount val="6"/>
                <c:pt idx="0">
                  <c:v>0.0418</c:v>
                </c:pt>
                <c:pt idx="1">
                  <c:v>0.0288</c:v>
                </c:pt>
                <c:pt idx="2">
                  <c:v>0.0338</c:v>
                </c:pt>
                <c:pt idx="3">
                  <c:v>0.0286</c:v>
                </c:pt>
                <c:pt idx="4">
                  <c:v>0.02</c:v>
                </c:pt>
                <c:pt idx="5">
                  <c:v>0.0132</c:v>
                </c:pt>
              </c:numCache>
            </c:numRef>
          </c:val>
        </c:ser>
        <c:axId val="7436998"/>
        <c:axId val="66932983"/>
      </c:areaChart>
      <c:catAx>
        <c:axId val="7436998"/>
        <c:scaling>
          <c:orientation val="minMax"/>
        </c:scaling>
        <c:axPos val="b"/>
        <c:delete val="1"/>
        <c:majorTickMark val="out"/>
        <c:minorTickMark val="none"/>
        <c:tickLblPos val="nextTo"/>
        <c:crossAx val="66932983"/>
        <c:crosses val="autoZero"/>
        <c:auto val="1"/>
        <c:lblOffset val="100"/>
        <c:noMultiLvlLbl val="0"/>
      </c:catAx>
      <c:valAx>
        <c:axId val="669329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436998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65525936"/>
        <c:axId val="52862513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10.853170177366252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6000570"/>
        <c:axId val="54005131"/>
      </c:lineChart>
      <c:catAx>
        <c:axId val="6552593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2862513"/>
        <c:crosses val="autoZero"/>
        <c:auto val="0"/>
        <c:lblOffset val="100"/>
        <c:tickLblSkip val="1"/>
        <c:noMultiLvlLbl val="0"/>
      </c:catAx>
      <c:valAx>
        <c:axId val="5286251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5525936"/>
        <c:crossesAt val="1"/>
        <c:crossBetween val="between"/>
        <c:dispUnits/>
      </c:valAx>
      <c:catAx>
        <c:axId val="6000570"/>
        <c:scaling>
          <c:orientation val="minMax"/>
        </c:scaling>
        <c:axPos val="b"/>
        <c:delete val="1"/>
        <c:majorTickMark val="in"/>
        <c:minorTickMark val="none"/>
        <c:tickLblPos val="nextTo"/>
        <c:crossAx val="54005131"/>
        <c:crosses val="autoZero"/>
        <c:auto val="0"/>
        <c:lblOffset val="100"/>
        <c:tickLblSkip val="1"/>
        <c:noMultiLvlLbl val="0"/>
      </c:catAx>
      <c:valAx>
        <c:axId val="54005131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00057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'Actual Tolerance'!$G$2:$G$7</c:f>
              <c:numCache>
                <c:ptCount val="6"/>
                <c:pt idx="0">
                  <c:v>0.0418</c:v>
                </c:pt>
                <c:pt idx="1">
                  <c:v>0.0288</c:v>
                </c:pt>
                <c:pt idx="2">
                  <c:v>0.0338</c:v>
                </c:pt>
                <c:pt idx="3">
                  <c:v>0.0286</c:v>
                </c:pt>
                <c:pt idx="4">
                  <c:v>0.02</c:v>
                </c:pt>
                <c:pt idx="5">
                  <c:v>0.0132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Gauss!$N$3:$N$8</c:f>
              <c:numCache>
                <c:ptCount val="6"/>
                <c:pt idx="0">
                  <c:v>0.03</c:v>
                </c:pt>
                <c:pt idx="1">
                  <c:v>0.03</c:v>
                </c:pt>
                <c:pt idx="2">
                  <c:v>0.03</c:v>
                </c:pt>
                <c:pt idx="3">
                  <c:v>0.03</c:v>
                </c:pt>
                <c:pt idx="4">
                  <c:v>0.03</c:v>
                </c:pt>
                <c:pt idx="5">
                  <c:v>0.03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Gauss!$O$3:$O$8</c:f>
              <c:numCache>
                <c:ptCount val="6"/>
                <c:pt idx="0">
                  <c:v>-0.03</c:v>
                </c:pt>
                <c:pt idx="1">
                  <c:v>-0.03</c:v>
                </c:pt>
                <c:pt idx="2">
                  <c:v>-0.03</c:v>
                </c:pt>
                <c:pt idx="3">
                  <c:v>-0.03</c:v>
                </c:pt>
                <c:pt idx="4">
                  <c:v>-0.03</c:v>
                </c:pt>
                <c:pt idx="5">
                  <c:v>-0.03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Gauss!$P$3:$P$8</c:f>
              <c:numCache>
                <c:ptCount val="6"/>
                <c:pt idx="0">
                  <c:v>0.01385</c:v>
                </c:pt>
                <c:pt idx="1">
                  <c:v>0.01385</c:v>
                </c:pt>
                <c:pt idx="2">
                  <c:v>0.01385</c:v>
                </c:pt>
                <c:pt idx="3">
                  <c:v>0.01385</c:v>
                </c:pt>
                <c:pt idx="4">
                  <c:v>0.01385</c:v>
                </c:pt>
                <c:pt idx="5">
                  <c:v>0.01385</c:v>
                </c:pt>
              </c:numCache>
            </c:numRef>
          </c:val>
          <c:smooth val="0"/>
        </c:ser>
        <c:marker val="1"/>
        <c:axId val="16284132"/>
        <c:axId val="12339461"/>
      </c:lineChart>
      <c:catAx>
        <c:axId val="16284132"/>
        <c:scaling>
          <c:orientation val="minMax"/>
        </c:scaling>
        <c:axPos val="b"/>
        <c:delete val="1"/>
        <c:majorTickMark val="out"/>
        <c:minorTickMark val="none"/>
        <c:tickLblPos val="nextTo"/>
        <c:crossAx val="12339461"/>
        <c:crosses val="autoZero"/>
        <c:auto val="1"/>
        <c:lblOffset val="100"/>
        <c:noMultiLvlLbl val="0"/>
      </c:catAx>
      <c:valAx>
        <c:axId val="123394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162841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"/>
          <c:w val="0.9735"/>
          <c:h val="0.96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3946286"/>
        <c:axId val="59972255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879384"/>
        <c:axId val="25914457"/>
      </c:lineChart>
      <c:catAx>
        <c:axId val="439462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9972255"/>
        <c:crosses val="autoZero"/>
        <c:auto val="0"/>
        <c:lblOffset val="100"/>
        <c:tickLblSkip val="1"/>
        <c:noMultiLvlLbl val="0"/>
      </c:catAx>
      <c:valAx>
        <c:axId val="599722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3946286"/>
        <c:crossesAt val="1"/>
        <c:crossBetween val="between"/>
        <c:dispUnits/>
      </c:valAx>
      <c:catAx>
        <c:axId val="2879384"/>
        <c:scaling>
          <c:orientation val="minMax"/>
        </c:scaling>
        <c:axPos val="b"/>
        <c:delete val="1"/>
        <c:majorTickMark val="in"/>
        <c:minorTickMark val="none"/>
        <c:tickLblPos val="nextTo"/>
        <c:crossAx val="25914457"/>
        <c:crosses val="autoZero"/>
        <c:auto val="0"/>
        <c:lblOffset val="100"/>
        <c:tickLblSkip val="1"/>
        <c:noMultiLvlLbl val="0"/>
      </c:catAx>
      <c:valAx>
        <c:axId val="25914457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87938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31903522"/>
        <c:axId val="18696243"/>
      </c:scatterChart>
      <c:valAx>
        <c:axId val="319035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696243"/>
        <c:crosses val="max"/>
        <c:crossBetween val="midCat"/>
        <c:dispUnits/>
      </c:valAx>
      <c:valAx>
        <c:axId val="186962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903522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2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5</xdr:col>
      <xdr:colOff>561975</xdr:colOff>
      <xdr:row>1</xdr:row>
      <xdr:rowOff>114300</xdr:rowOff>
    </xdr:from>
    <xdr:to>
      <xdr:col>8</xdr:col>
      <xdr:colOff>123825</xdr:colOff>
      <xdr:row>3</xdr:row>
      <xdr:rowOff>104775</xdr:rowOff>
    </xdr:to>
    <xdr:pic>
      <xdr:nvPicPr>
        <xdr:cNvPr id="3" name="Picture 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95825" y="285750"/>
          <a:ext cx="14001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3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5</xdr:col>
      <xdr:colOff>533400</xdr:colOff>
      <xdr:row>1</xdr:row>
      <xdr:rowOff>152400</xdr:rowOff>
    </xdr:from>
    <xdr:to>
      <xdr:col>9</xdr:col>
      <xdr:colOff>19050</xdr:colOff>
      <xdr:row>4</xdr:row>
      <xdr:rowOff>104775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67250" y="323850"/>
          <a:ext cx="19335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39600" cy="7791450"/>
    <xdr:graphicFrame>
      <xdr:nvGraphicFramePr>
        <xdr:cNvPr id="1" name="Shape 1025"/>
        <xdr:cNvGraphicFramePr/>
      </xdr:nvGraphicFramePr>
      <xdr:xfrm>
        <a:off x="0" y="0"/>
        <a:ext cx="12039600" cy="779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8100"/>
          <a:ext cx="7924800" cy="5924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704850</xdr:colOff>
      <xdr:row>4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81250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M7"/>
  <sheetViews>
    <sheetView workbookViewId="0" topLeftCell="A1">
      <selection activeCell="L33" sqref="L33"/>
    </sheetView>
  </sheetViews>
  <sheetFormatPr defaultColWidth="9.140625" defaultRowHeight="12.75"/>
  <cols>
    <col min="1" max="1" width="16.7109375" style="0" customWidth="1"/>
    <col min="2" max="8" width="14.7109375" style="61" customWidth="1"/>
    <col min="9" max="9" width="14.7109375" style="0" customWidth="1"/>
  </cols>
  <sheetData>
    <row r="1" spans="1:13" ht="13.5">
      <c r="A1" s="25" t="s">
        <v>1</v>
      </c>
      <c r="B1" s="13" t="s">
        <v>7</v>
      </c>
      <c r="C1" s="13" t="s">
        <v>8</v>
      </c>
      <c r="D1" s="13" t="s">
        <v>9</v>
      </c>
      <c r="E1" s="13" t="s">
        <v>49</v>
      </c>
      <c r="F1" s="13" t="s">
        <v>50</v>
      </c>
      <c r="G1" s="13" t="s">
        <v>51</v>
      </c>
      <c r="H1" s="13"/>
      <c r="L1" s="14"/>
      <c r="M1" s="14"/>
    </row>
    <row r="2" spans="1:7" ht="12.75">
      <c r="A2" t="s">
        <v>61</v>
      </c>
      <c r="B2" s="61">
        <v>41.40992439947901</v>
      </c>
      <c r="C2" s="61">
        <v>-51.76003026486337</v>
      </c>
      <c r="D2" s="61">
        <v>-0.24005164286361236</v>
      </c>
      <c r="E2" s="61">
        <v>0.54896669</v>
      </c>
      <c r="F2" s="61">
        <v>0.83584423</v>
      </c>
      <c r="G2" s="61">
        <v>0</v>
      </c>
    </row>
    <row r="3" spans="1:7" ht="12.75">
      <c r="A3" t="s">
        <v>62</v>
      </c>
      <c r="B3" s="61">
        <v>82.71999931280206</v>
      </c>
      <c r="C3" s="61">
        <v>-40.83000028492492</v>
      </c>
      <c r="D3" s="61">
        <v>-0.2429521369513914</v>
      </c>
      <c r="E3" s="61">
        <v>0.75991254</v>
      </c>
      <c r="F3" s="61">
        <v>0.65002533</v>
      </c>
      <c r="G3" s="61">
        <v>0</v>
      </c>
    </row>
    <row r="4" spans="1:7" ht="12.75">
      <c r="A4" t="s">
        <v>63</v>
      </c>
      <c r="B4" s="61">
        <v>100.22999931280205</v>
      </c>
      <c r="C4" s="61">
        <v>-20.830000284924942</v>
      </c>
      <c r="D4" s="61">
        <v>-0.24406971043710257</v>
      </c>
      <c r="E4" s="61">
        <v>0.99723887</v>
      </c>
      <c r="F4" s="61">
        <v>0.07426061</v>
      </c>
      <c r="G4" s="61">
        <v>0</v>
      </c>
    </row>
    <row r="5" spans="1:7" ht="12.75">
      <c r="A5" t="s">
        <v>64</v>
      </c>
      <c r="B5" s="61">
        <v>95.56999971558511</v>
      </c>
      <c r="C5" s="61">
        <v>29.12999997310151</v>
      </c>
      <c r="D5" s="61">
        <v>-0.24334864064199735</v>
      </c>
      <c r="E5" s="61">
        <v>0.87224046</v>
      </c>
      <c r="F5" s="61">
        <v>0.48907727</v>
      </c>
      <c r="G5" s="61">
        <v>0</v>
      </c>
    </row>
    <row r="6" spans="1:7" ht="12.75">
      <c r="A6" t="s">
        <v>65</v>
      </c>
      <c r="B6" s="61">
        <v>81.91</v>
      </c>
      <c r="C6" s="61">
        <v>40.8799925297826</v>
      </c>
      <c r="D6" s="61">
        <v>-0.24233345862646516</v>
      </c>
      <c r="E6" s="61">
        <v>0.97354011</v>
      </c>
      <c r="F6" s="61">
        <v>0.22851622</v>
      </c>
      <c r="G6" s="61">
        <v>0</v>
      </c>
    </row>
    <row r="7" spans="1:7" ht="12.75">
      <c r="A7" t="s">
        <v>66</v>
      </c>
      <c r="B7" s="61">
        <v>41.1</v>
      </c>
      <c r="C7" s="61">
        <v>52.76000502737227</v>
      </c>
      <c r="D7" s="61">
        <v>-0.23941250550601012</v>
      </c>
      <c r="E7" s="61">
        <v>0.99316222</v>
      </c>
      <c r="F7" s="61">
        <v>0.11674251</v>
      </c>
      <c r="G7" s="61">
        <v>0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&amp;L&amp;"Arial,Bold Italic"&amp;12Verisurf Inspection Report&amp;CSurface Nominal Vector &amp;R&amp;"Arial,Italic"Verisurf Software, Inc
www.verisurf.com</oddHeader>
    <oddFooter>&amp;L&amp;Z&amp;F&amp;R&amp;P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M7"/>
  <sheetViews>
    <sheetView workbookViewId="0" topLeftCell="A1">
      <selection activeCell="C51" sqref="C51"/>
    </sheetView>
  </sheetViews>
  <sheetFormatPr defaultColWidth="9.140625" defaultRowHeight="12.75"/>
  <cols>
    <col min="1" max="1" width="16.7109375" style="0" customWidth="1"/>
    <col min="2" max="8" width="14.7109375" style="61" customWidth="1"/>
    <col min="9" max="9" width="14.7109375" style="0" customWidth="1"/>
  </cols>
  <sheetData>
    <row r="1" spans="1:13" ht="13.5">
      <c r="A1" s="25" t="s">
        <v>1</v>
      </c>
      <c r="B1" s="13" t="s">
        <v>7</v>
      </c>
      <c r="C1" s="13" t="s">
        <v>8</v>
      </c>
      <c r="D1" s="13" t="s">
        <v>9</v>
      </c>
      <c r="E1" s="13" t="s">
        <v>47</v>
      </c>
      <c r="F1" s="13" t="s">
        <v>48</v>
      </c>
      <c r="G1" s="13" t="s">
        <v>10</v>
      </c>
      <c r="H1" s="13" t="s">
        <v>0</v>
      </c>
      <c r="L1" s="14"/>
      <c r="M1" s="14"/>
    </row>
    <row r="2" spans="1:7" ht="12.75">
      <c r="A2" t="s">
        <v>61</v>
      </c>
      <c r="B2" s="61">
        <v>41.421422792372866</v>
      </c>
      <c r="C2" s="61">
        <v>-51.742523072733086</v>
      </c>
      <c r="D2" s="61">
        <v>-0.24005164286361236</v>
      </c>
      <c r="E2" s="61">
        <v>0.03</v>
      </c>
      <c r="F2" s="61">
        <v>-0.03</v>
      </c>
      <c r="G2" s="61">
        <v>0.0418</v>
      </c>
    </row>
    <row r="3" spans="1:7" ht="12.75">
      <c r="A3" t="s">
        <v>62</v>
      </c>
      <c r="B3" s="61">
        <v>82.73095630496191</v>
      </c>
      <c r="C3" s="61">
        <v>-40.82062772945966</v>
      </c>
      <c r="D3" s="61">
        <v>-0.2429521369513914</v>
      </c>
      <c r="E3" s="61">
        <v>0.03</v>
      </c>
      <c r="F3" s="61">
        <v>-0.03</v>
      </c>
      <c r="G3" s="61">
        <v>0.0288</v>
      </c>
    </row>
    <row r="4" spans="1:7" ht="12.75">
      <c r="A4" t="s">
        <v>63</v>
      </c>
      <c r="B4" s="61">
        <v>100.24690060257433</v>
      </c>
      <c r="C4" s="61">
        <v>-20.828741709777393</v>
      </c>
      <c r="D4" s="61">
        <v>-0.24406971043710257</v>
      </c>
      <c r="E4" s="61">
        <v>0.03</v>
      </c>
      <c r="F4" s="61">
        <v>-0.03</v>
      </c>
      <c r="G4" s="61">
        <v>0.0338</v>
      </c>
    </row>
    <row r="5" spans="1:7" ht="12.75">
      <c r="A5" t="s">
        <v>64</v>
      </c>
      <c r="B5" s="61">
        <v>95.58251110470323</v>
      </c>
      <c r="C5" s="61">
        <v>29.13701528180852</v>
      </c>
      <c r="D5" s="61">
        <v>-0.24334864064199735</v>
      </c>
      <c r="E5" s="61">
        <v>0.03</v>
      </c>
      <c r="F5" s="61">
        <v>-0.03</v>
      </c>
      <c r="G5" s="61">
        <v>0.0286</v>
      </c>
    </row>
    <row r="6" spans="1:7" ht="12.75">
      <c r="A6" t="s">
        <v>65</v>
      </c>
      <c r="B6" s="61">
        <v>81.91975458398701</v>
      </c>
      <c r="C6" s="61">
        <v>40.88228219469869</v>
      </c>
      <c r="D6" s="61">
        <v>-0.24233345862646516</v>
      </c>
      <c r="E6" s="61">
        <v>0.03</v>
      </c>
      <c r="F6" s="61">
        <v>-0.03</v>
      </c>
      <c r="G6" s="61">
        <v>0.02</v>
      </c>
    </row>
    <row r="7" spans="1:7" ht="12.75">
      <c r="A7" t="s">
        <v>66</v>
      </c>
      <c r="B7" s="61">
        <v>41.1065996406562</v>
      </c>
      <c r="C7" s="61">
        <v>52.7607807904685</v>
      </c>
      <c r="D7" s="61">
        <v>-0.23941250550601012</v>
      </c>
      <c r="E7" s="61">
        <v>0.03</v>
      </c>
      <c r="F7" s="61">
        <v>-0.03</v>
      </c>
      <c r="G7" s="61">
        <v>0.0132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&amp;L&amp;"Arial,Bold Italic"&amp;12Verisurf Inspection Report&amp;CActual Tolerance&amp;R&amp;"Arial,Italic"Verisurf Software, Inc
www.verisurf.com</oddHeader>
    <oddFooter>&amp;L&amp;Z&amp;F&amp;R&amp;P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52"/>
  <sheetViews>
    <sheetView workbookViewId="0" topLeftCell="A1">
      <selection activeCell="B14" sqref="B14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7" t="s">
        <v>53</v>
      </c>
      <c r="C1" s="68" t="s">
        <v>57</v>
      </c>
      <c r="D1" s="68"/>
      <c r="E1" s="28"/>
      <c r="F1" s="17" t="s">
        <v>3</v>
      </c>
      <c r="G1" s="58">
        <v>39140.27722222222</v>
      </c>
      <c r="H1" s="12"/>
      <c r="M1" s="52"/>
      <c r="N1" s="4"/>
    </row>
    <row r="2" spans="2:15" ht="13.5">
      <c r="B2" s="57" t="s">
        <v>54</v>
      </c>
      <c r="C2" s="68" t="s">
        <v>58</v>
      </c>
      <c r="D2" s="68"/>
      <c r="E2" s="5"/>
      <c r="F2" s="38"/>
      <c r="G2" s="34"/>
      <c r="H2" s="11"/>
      <c r="J2" s="67" t="s">
        <v>46</v>
      </c>
      <c r="K2" s="67"/>
      <c r="L2" s="67"/>
      <c r="M2" s="67"/>
      <c r="N2" s="67"/>
      <c r="O2" s="67"/>
    </row>
    <row r="3" spans="2:15" ht="13.5">
      <c r="B3" s="57" t="s">
        <v>55</v>
      </c>
      <c r="C3" s="68" t="s">
        <v>59</v>
      </c>
      <c r="D3" s="68"/>
      <c r="E3" s="2"/>
      <c r="F3" s="17" t="s">
        <v>2</v>
      </c>
      <c r="G3" s="2"/>
      <c r="H3" s="2"/>
      <c r="J3" s="67"/>
      <c r="K3" s="67"/>
      <c r="L3" s="67"/>
      <c r="M3" s="67"/>
      <c r="N3" s="67"/>
      <c r="O3" s="67"/>
    </row>
    <row r="4" spans="2:15" ht="13.5">
      <c r="B4" s="57" t="s">
        <v>56</v>
      </c>
      <c r="C4" s="68" t="s">
        <v>60</v>
      </c>
      <c r="D4" s="68"/>
      <c r="E4" s="2"/>
      <c r="F4" s="38"/>
      <c r="G4" s="2"/>
      <c r="H4" s="2"/>
      <c r="J4" s="67"/>
      <c r="K4" s="67"/>
      <c r="L4" s="67"/>
      <c r="M4" s="67"/>
      <c r="N4" s="67"/>
      <c r="O4" s="67"/>
    </row>
    <row r="5" spans="2:15" ht="13.5">
      <c r="B5" s="9"/>
      <c r="E5" s="64" t="s">
        <v>34</v>
      </c>
      <c r="F5" s="64"/>
      <c r="G5" s="6">
        <v>6</v>
      </c>
      <c r="H5" s="2"/>
      <c r="J5" s="67"/>
      <c r="K5" s="67"/>
      <c r="L5" s="67"/>
      <c r="M5" s="67"/>
      <c r="N5" s="67"/>
      <c r="O5" s="67"/>
    </row>
    <row r="6" spans="2:15" ht="13.5">
      <c r="B6" s="57" t="s">
        <v>4</v>
      </c>
      <c r="C6" s="63">
        <v>0</v>
      </c>
      <c r="D6" s="63"/>
      <c r="E6" s="64" t="s">
        <v>35</v>
      </c>
      <c r="F6" s="64"/>
      <c r="G6" s="47">
        <v>0</v>
      </c>
      <c r="H6" s="2"/>
      <c r="J6" s="67"/>
      <c r="K6" s="67"/>
      <c r="L6" s="67"/>
      <c r="M6" s="67"/>
      <c r="N6" s="67"/>
      <c r="O6" s="67"/>
    </row>
    <row r="7" spans="2:8" ht="13.5">
      <c r="B7" s="57" t="s">
        <v>36</v>
      </c>
      <c r="C7" s="63">
        <v>0.03</v>
      </c>
      <c r="D7" s="63"/>
      <c r="E7" s="62" t="s">
        <v>19</v>
      </c>
      <c r="F7" s="62"/>
      <c r="G7" s="36">
        <v>0.01385</v>
      </c>
      <c r="H7" s="6"/>
    </row>
    <row r="8" spans="2:8" ht="13.5">
      <c r="B8" s="57" t="s">
        <v>37</v>
      </c>
      <c r="C8" s="63">
        <v>-0.03</v>
      </c>
      <c r="D8" s="63"/>
      <c r="E8" s="64" t="s">
        <v>12</v>
      </c>
      <c r="F8" s="64"/>
      <c r="G8" s="35">
        <v>0.02094552017563817</v>
      </c>
      <c r="H8" s="5"/>
    </row>
    <row r="9" spans="5:8" ht="13.5">
      <c r="E9" s="64" t="s">
        <v>13</v>
      </c>
      <c r="F9" s="64"/>
      <c r="G9" s="35">
        <v>0.0066</v>
      </c>
      <c r="H9" s="5"/>
    </row>
    <row r="10" spans="2:8" ht="13.5">
      <c r="B10" s="16" t="s">
        <v>5</v>
      </c>
      <c r="C10" s="46" t="s">
        <v>6</v>
      </c>
      <c r="E10" s="64" t="s">
        <v>14</v>
      </c>
      <c r="F10" s="64"/>
      <c r="G10" s="36">
        <v>0.01434552017563817</v>
      </c>
      <c r="H10" s="5"/>
    </row>
    <row r="11" spans="2:15" ht="13.5">
      <c r="B11" s="8"/>
      <c r="C11" s="8"/>
      <c r="D11" s="2"/>
      <c r="E11" s="9"/>
      <c r="F11" s="38"/>
      <c r="G11" s="38"/>
      <c r="H11" s="5"/>
      <c r="J11" s="39"/>
      <c r="K11" s="40" t="s">
        <v>28</v>
      </c>
      <c r="L11" s="40" t="s">
        <v>29</v>
      </c>
      <c r="M11" s="40" t="s">
        <v>30</v>
      </c>
      <c r="N11" s="40" t="s">
        <v>31</v>
      </c>
      <c r="O11" s="40" t="s">
        <v>32</v>
      </c>
    </row>
    <row r="12" spans="2:15" ht="13.5">
      <c r="B12" s="65" t="s">
        <v>52</v>
      </c>
      <c r="C12" s="66"/>
      <c r="D12" s="66"/>
      <c r="E12" s="66"/>
      <c r="F12" s="66"/>
      <c r="G12" s="66"/>
      <c r="H12" s="1"/>
      <c r="J12" s="48" t="s">
        <v>38</v>
      </c>
      <c r="K12" s="43">
        <v>0</v>
      </c>
      <c r="L12" s="43">
        <v>0</v>
      </c>
      <c r="M12" s="43">
        <v>6</v>
      </c>
      <c r="N12" s="43">
        <v>6</v>
      </c>
      <c r="O12" s="44">
        <v>100</v>
      </c>
    </row>
    <row r="13" spans="2:15" ht="13.5">
      <c r="B13" s="7"/>
      <c r="C13" s="10"/>
      <c r="D13" s="10"/>
      <c r="E13" s="10"/>
      <c r="F13" s="10"/>
      <c r="G13" s="1"/>
      <c r="H13" s="1"/>
      <c r="J13" s="48" t="s">
        <v>39</v>
      </c>
      <c r="K13" s="43">
        <v>0</v>
      </c>
      <c r="L13" s="43"/>
      <c r="M13" s="43">
        <v>0</v>
      </c>
      <c r="N13" s="43">
        <v>0</v>
      </c>
      <c r="O13" s="44">
        <v>0</v>
      </c>
    </row>
    <row r="14" spans="2:15" ht="13.5">
      <c r="B14" s="1"/>
      <c r="C14" s="1"/>
      <c r="D14" s="7"/>
      <c r="E14" s="1"/>
      <c r="F14" s="1"/>
      <c r="G14" s="1"/>
      <c r="H14" s="1"/>
      <c r="J14" s="48" t="s">
        <v>33</v>
      </c>
      <c r="K14" s="43"/>
      <c r="L14" s="43"/>
      <c r="M14" s="43"/>
      <c r="N14" s="43"/>
      <c r="O14" s="43"/>
    </row>
    <row r="15" spans="2:15" ht="13.5">
      <c r="B15" s="7"/>
      <c r="C15" s="7"/>
      <c r="D15" s="7"/>
      <c r="E15" s="3"/>
      <c r="F15" s="3"/>
      <c r="G15" s="3"/>
      <c r="H15" s="3"/>
      <c r="J15" s="48" t="s">
        <v>34</v>
      </c>
      <c r="K15" s="43">
        <v>0</v>
      </c>
      <c r="L15" s="43">
        <v>0</v>
      </c>
      <c r="M15" s="43">
        <v>6</v>
      </c>
      <c r="N15" s="43">
        <v>6</v>
      </c>
      <c r="O15" s="44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49"/>
      <c r="K17" s="48" t="s">
        <v>22</v>
      </c>
      <c r="L17" s="48" t="s">
        <v>23</v>
      </c>
      <c r="M17" s="48" t="s">
        <v>24</v>
      </c>
      <c r="N17" s="48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8" t="s">
        <v>12</v>
      </c>
      <c r="K18" s="41">
        <v>0.016901289772278005</v>
      </c>
      <c r="L18" s="41">
        <v>0.017507192130281624</v>
      </c>
      <c r="M18" s="41">
        <v>0</v>
      </c>
      <c r="N18" s="50">
        <v>0.02094552017563817</v>
      </c>
    </row>
    <row r="19" spans="2:14" ht="13.5">
      <c r="B19" s="2"/>
      <c r="C19" s="2"/>
      <c r="D19" s="2"/>
      <c r="E19" s="3"/>
      <c r="F19" s="3"/>
      <c r="G19" s="3"/>
      <c r="H19" s="3"/>
      <c r="J19" s="48" t="s">
        <v>13</v>
      </c>
      <c r="K19" s="41">
        <v>0</v>
      </c>
      <c r="L19" s="41">
        <v>0</v>
      </c>
      <c r="M19" s="41">
        <v>0</v>
      </c>
      <c r="N19" s="50">
        <v>0.0066</v>
      </c>
    </row>
    <row r="20" spans="2:14" ht="13.5">
      <c r="B20" s="8"/>
      <c r="C20" s="8"/>
      <c r="D20" s="5"/>
      <c r="E20" s="3"/>
      <c r="F20" s="3"/>
      <c r="G20" s="3"/>
      <c r="H20" s="3"/>
      <c r="J20" s="48" t="s">
        <v>14</v>
      </c>
      <c r="K20" s="41">
        <v>0.016901289772278005</v>
      </c>
      <c r="L20" s="41">
        <v>0.017507192130281624</v>
      </c>
      <c r="M20" s="41">
        <v>0</v>
      </c>
      <c r="N20" s="50">
        <v>0.01434552017563817</v>
      </c>
    </row>
    <row r="21" spans="2:14" ht="13.5">
      <c r="B21" s="8"/>
      <c r="C21" s="8"/>
      <c r="D21" s="5"/>
      <c r="E21" s="3"/>
      <c r="F21" s="3"/>
      <c r="G21" s="3"/>
      <c r="H21" s="3"/>
      <c r="J21" s="49"/>
      <c r="K21" s="42"/>
      <c r="L21" s="42"/>
      <c r="M21" s="42"/>
      <c r="N21" s="42"/>
    </row>
    <row r="22" spans="2:14" ht="13.5">
      <c r="B22" s="3"/>
      <c r="C22" s="3"/>
      <c r="D22" s="3"/>
      <c r="E22" s="3"/>
      <c r="F22" s="3"/>
      <c r="G22" s="3"/>
      <c r="H22" s="3"/>
      <c r="J22" s="48" t="s">
        <v>19</v>
      </c>
      <c r="K22" s="41">
        <v>0.011370381431219082</v>
      </c>
      <c r="L22" s="41">
        <v>0.00636984324373735</v>
      </c>
      <c r="M22" s="41">
        <v>0</v>
      </c>
      <c r="N22" s="50">
        <v>0.01385</v>
      </c>
    </row>
    <row r="23" spans="2:14" ht="13.5">
      <c r="B23" s="2"/>
      <c r="C23" s="2"/>
      <c r="D23" s="2"/>
      <c r="E23" s="2"/>
      <c r="F23" s="2"/>
      <c r="G23" s="2"/>
      <c r="H23" s="2"/>
      <c r="J23" s="48" t="s">
        <v>26</v>
      </c>
      <c r="K23" s="41">
        <v>0.011783917964147963</v>
      </c>
      <c r="L23" s="41">
        <v>0.008669770409322208</v>
      </c>
      <c r="M23" s="41">
        <v>0</v>
      </c>
      <c r="N23" s="50">
        <v>0.014629615221738676</v>
      </c>
    </row>
    <row r="24" spans="2:14" ht="13.5">
      <c r="B24" s="2"/>
      <c r="C24" s="2"/>
      <c r="D24" s="2"/>
      <c r="E24" s="2"/>
      <c r="F24" s="2"/>
      <c r="G24" s="2"/>
      <c r="H24" s="2"/>
      <c r="J24" s="48" t="s">
        <v>27</v>
      </c>
      <c r="K24" s="41">
        <v>0.003389716571223737</v>
      </c>
      <c r="L24" s="41">
        <v>0.006442671743980687</v>
      </c>
      <c r="M24" s="41">
        <v>0</v>
      </c>
      <c r="N24" s="50">
        <v>0.005037757437590665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23"/>
      <c r="G46" s="23"/>
      <c r="H46" s="14"/>
    </row>
    <row r="47" spans="2:6" ht="13.5">
      <c r="B47" s="27" t="s">
        <v>61</v>
      </c>
      <c r="C47" s="24">
        <v>41.421422792372866</v>
      </c>
      <c r="D47" s="24">
        <v>-51.742523072733086</v>
      </c>
      <c r="E47" s="24">
        <v>-0.24005164286361236</v>
      </c>
      <c r="F47" s="60">
        <v>0.0418</v>
      </c>
    </row>
    <row r="48" spans="2:6" ht="13.5">
      <c r="B48" s="27" t="s">
        <v>62</v>
      </c>
      <c r="C48" s="24">
        <v>82.73095630496191</v>
      </c>
      <c r="D48" s="24">
        <v>-40.82062772945966</v>
      </c>
      <c r="E48" s="24">
        <v>-0.2429521369513914</v>
      </c>
      <c r="F48" s="60">
        <v>0.0288</v>
      </c>
    </row>
    <row r="49" spans="2:6" ht="13.5">
      <c r="B49" s="27" t="s">
        <v>63</v>
      </c>
      <c r="C49" s="24">
        <v>100.24690060257433</v>
      </c>
      <c r="D49" s="24">
        <v>-20.828741709777393</v>
      </c>
      <c r="E49" s="24">
        <v>-0.24406971043710257</v>
      </c>
      <c r="F49" s="60">
        <v>0.0338</v>
      </c>
    </row>
    <row r="50" spans="2:6" ht="13.5">
      <c r="B50" s="27" t="s">
        <v>64</v>
      </c>
      <c r="C50" s="24">
        <v>95.58251110470323</v>
      </c>
      <c r="D50" s="24">
        <v>29.13701528180852</v>
      </c>
      <c r="E50" s="24">
        <v>-0.24334864064199735</v>
      </c>
      <c r="F50" s="60">
        <v>0.0286</v>
      </c>
    </row>
    <row r="51" spans="2:6" ht="13.5">
      <c r="B51" s="27" t="s">
        <v>65</v>
      </c>
      <c r="C51" s="24">
        <v>81.91975458398701</v>
      </c>
      <c r="D51" s="24">
        <v>40.88228219469869</v>
      </c>
      <c r="E51" s="24">
        <v>-0.24233345862646516</v>
      </c>
      <c r="F51" s="60">
        <v>0.02</v>
      </c>
    </row>
    <row r="52" spans="2:6" ht="13.5">
      <c r="B52" s="27" t="s">
        <v>66</v>
      </c>
      <c r="C52" s="24">
        <v>41.1065996406562</v>
      </c>
      <c r="D52" s="24">
        <v>52.7607807904685</v>
      </c>
      <c r="E52" s="24">
        <v>-0.23941250550601012</v>
      </c>
      <c r="F52" s="60">
        <v>0.0132</v>
      </c>
    </row>
  </sheetData>
  <sheetProtection/>
  <mergeCells count="15">
    <mergeCell ref="J2:O6"/>
    <mergeCell ref="E5:F5"/>
    <mergeCell ref="C1:D1"/>
    <mergeCell ref="C2:D2"/>
    <mergeCell ref="C3:D3"/>
    <mergeCell ref="C4:D4"/>
    <mergeCell ref="E10:F10"/>
    <mergeCell ref="E9:F9"/>
    <mergeCell ref="E8:F8"/>
    <mergeCell ref="B12:G12"/>
    <mergeCell ref="E7:F7"/>
    <mergeCell ref="C6:D6"/>
    <mergeCell ref="C7:D7"/>
    <mergeCell ref="C8:D8"/>
    <mergeCell ref="E6:F6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52"/>
  <sheetViews>
    <sheetView tabSelected="1" workbookViewId="0" topLeftCell="A1">
      <selection activeCell="G4" sqref="G4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24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53</v>
      </c>
      <c r="C2" s="69" t="s">
        <v>57</v>
      </c>
      <c r="D2" s="70"/>
      <c r="E2" s="3"/>
      <c r="F2" s="4" t="s">
        <v>3</v>
      </c>
      <c r="G2" s="11">
        <v>39140.27722222222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54</v>
      </c>
      <c r="C3" s="69" t="s">
        <v>58</v>
      </c>
      <c r="D3" s="70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55</v>
      </c>
      <c r="C4" s="71" t="s">
        <v>59</v>
      </c>
      <c r="D4" s="72"/>
      <c r="E4" s="1"/>
      <c r="F4" s="4" t="s">
        <v>2</v>
      </c>
      <c r="G4" s="1"/>
    </row>
    <row r="5" spans="2:7" ht="13.5">
      <c r="B5" s="4" t="s">
        <v>56</v>
      </c>
      <c r="C5" s="71" t="s">
        <v>60</v>
      </c>
      <c r="D5" s="72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6</v>
      </c>
      <c r="J6" s="2"/>
      <c r="K6" s="19"/>
      <c r="L6" s="19"/>
      <c r="M6" s="19"/>
      <c r="N6" s="19"/>
    </row>
    <row r="7" spans="2:14" ht="13.5">
      <c r="B7" s="18" t="s">
        <v>4</v>
      </c>
      <c r="C7" s="76">
        <v>0</v>
      </c>
      <c r="D7" s="72"/>
      <c r="E7" s="75" t="s">
        <v>19</v>
      </c>
      <c r="F7" s="75"/>
      <c r="G7" s="36">
        <v>0.01385</v>
      </c>
      <c r="J7" s="2"/>
      <c r="K7" s="5"/>
      <c r="L7" s="5"/>
      <c r="M7" s="5"/>
      <c r="N7" s="2"/>
    </row>
    <row r="8" spans="2:14" ht="13.5">
      <c r="B8" s="57" t="s">
        <v>36</v>
      </c>
      <c r="C8" s="76">
        <v>0.03</v>
      </c>
      <c r="D8" s="72"/>
      <c r="E8" s="1"/>
      <c r="F8" s="14" t="s">
        <v>12</v>
      </c>
      <c r="G8" s="35">
        <v>0.02094552017563817</v>
      </c>
      <c r="J8" s="2"/>
      <c r="K8" s="5"/>
      <c r="L8" s="5"/>
      <c r="M8" s="5"/>
      <c r="N8" s="2"/>
    </row>
    <row r="9" spans="2:14" ht="13.5">
      <c r="B9" s="57" t="s">
        <v>37</v>
      </c>
      <c r="C9" s="76">
        <v>-0.03</v>
      </c>
      <c r="D9" s="72"/>
      <c r="E9" s="1"/>
      <c r="F9" s="14" t="s">
        <v>13</v>
      </c>
      <c r="G9" s="35">
        <v>0.0066</v>
      </c>
      <c r="J9" s="2"/>
      <c r="K9" s="5"/>
      <c r="L9" s="5"/>
      <c r="M9" s="5"/>
      <c r="N9" s="2"/>
    </row>
    <row r="10" spans="2:14" ht="13.5">
      <c r="B10" s="18" t="s">
        <v>5</v>
      </c>
      <c r="C10" s="46" t="s">
        <v>16</v>
      </c>
      <c r="D10" s="33"/>
      <c r="E10" s="1"/>
      <c r="F10" s="14" t="s">
        <v>14</v>
      </c>
      <c r="G10" s="35">
        <v>0.01434552017563817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73" t="s">
        <v>52</v>
      </c>
      <c r="C12" s="74"/>
      <c r="D12" s="74"/>
      <c r="E12" s="74"/>
      <c r="F12" s="74"/>
      <c r="G12" s="74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0.005037757437590665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61</v>
      </c>
      <c r="C47" s="24">
        <v>0.01149839289385568</v>
      </c>
      <c r="D47" s="24">
        <v>0.017507192130281624</v>
      </c>
      <c r="E47" s="24">
        <v>0</v>
      </c>
      <c r="F47" s="60">
        <v>0.0418</v>
      </c>
    </row>
    <row r="48" spans="2:6" ht="13.5">
      <c r="B48" s="27" t="s">
        <v>62</v>
      </c>
      <c r="C48" s="24">
        <v>0.0109569921598478</v>
      </c>
      <c r="D48" s="24">
        <v>0.009372555465262167</v>
      </c>
      <c r="E48" s="24">
        <v>0</v>
      </c>
      <c r="F48" s="60">
        <v>0.0288</v>
      </c>
    </row>
    <row r="49" spans="2:6" ht="13.5">
      <c r="B49" s="27" t="s">
        <v>63</v>
      </c>
      <c r="C49" s="24">
        <v>0.016901289772278005</v>
      </c>
      <c r="D49" s="24">
        <v>0.0012585751475491236</v>
      </c>
      <c r="E49" s="24">
        <v>0</v>
      </c>
      <c r="F49" s="60">
        <v>0.0338</v>
      </c>
    </row>
    <row r="50" spans="2:6" ht="13.5">
      <c r="B50" s="27" t="s">
        <v>64</v>
      </c>
      <c r="C50" s="24">
        <v>0.012511389118117222</v>
      </c>
      <c r="D50" s="24">
        <v>0.007015308707011059</v>
      </c>
      <c r="E50" s="24">
        <v>0</v>
      </c>
      <c r="F50" s="60">
        <v>0.0286</v>
      </c>
    </row>
    <row r="51" spans="2:6" ht="13.5">
      <c r="B51" s="27" t="s">
        <v>65</v>
      </c>
      <c r="C51" s="24">
        <v>0.009754583987017895</v>
      </c>
      <c r="D51" s="24">
        <v>0.002289664916091283</v>
      </c>
      <c r="E51" s="24">
        <v>0</v>
      </c>
      <c r="F51" s="60">
        <v>0.02</v>
      </c>
    </row>
    <row r="52" spans="2:6" ht="13.5">
      <c r="B52" s="27" t="s">
        <v>66</v>
      </c>
      <c r="C52" s="24">
        <v>0.0065996406561978915</v>
      </c>
      <c r="D52" s="24">
        <v>0.0007757630962288431</v>
      </c>
      <c r="E52" s="24">
        <v>0</v>
      </c>
      <c r="F52" s="60">
        <v>0.0132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&amp;L&amp;"Times New Roman,Bold"&amp;12Major Tool &amp; Machine, Inc.
Inspection Report&amp;C&amp;G&amp;R&amp;"Times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52"/>
  <sheetViews>
    <sheetView workbookViewId="0" topLeftCell="A1">
      <selection activeCell="C2" sqref="C2:D2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24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53</v>
      </c>
      <c r="C2" s="69" t="s">
        <v>57</v>
      </c>
      <c r="D2" s="70"/>
      <c r="E2" s="3"/>
      <c r="F2" s="4" t="s">
        <v>3</v>
      </c>
      <c r="G2" s="11">
        <v>39140.27722222222</v>
      </c>
      <c r="J2" s="16"/>
      <c r="K2" s="16"/>
      <c r="L2" s="16"/>
      <c r="M2" s="16"/>
      <c r="N2" s="16"/>
      <c r="O2" s="16"/>
    </row>
    <row r="3" spans="2:15" ht="13.5">
      <c r="B3" s="4" t="s">
        <v>54</v>
      </c>
      <c r="C3" s="69" t="s">
        <v>58</v>
      </c>
      <c r="D3" s="70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55</v>
      </c>
      <c r="C4" s="71" t="s">
        <v>59</v>
      </c>
      <c r="D4" s="72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56</v>
      </c>
      <c r="C5" s="71" t="s">
        <v>60</v>
      </c>
      <c r="D5" s="72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6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6">
        <v>0</v>
      </c>
      <c r="D7" s="72"/>
      <c r="E7" s="77" t="s">
        <v>19</v>
      </c>
      <c r="F7" s="77"/>
      <c r="G7" s="35">
        <v>0.01385</v>
      </c>
      <c r="J7" s="2"/>
      <c r="K7" s="5"/>
      <c r="L7" s="5"/>
      <c r="M7" s="5"/>
      <c r="N7" s="2"/>
      <c r="O7" s="2"/>
    </row>
    <row r="8" spans="2:15" ht="13.5">
      <c r="B8" s="57" t="s">
        <v>36</v>
      </c>
      <c r="C8" s="76">
        <v>0.03</v>
      </c>
      <c r="D8" s="72"/>
      <c r="E8" s="2"/>
      <c r="F8" s="14" t="s">
        <v>12</v>
      </c>
      <c r="G8" s="35">
        <v>0.02094552017563817</v>
      </c>
      <c r="J8" s="2"/>
      <c r="K8" s="5"/>
      <c r="L8" s="5"/>
      <c r="M8" s="5"/>
      <c r="N8" s="2"/>
      <c r="O8" s="2"/>
    </row>
    <row r="9" spans="2:15" ht="13.5">
      <c r="B9" s="57" t="s">
        <v>37</v>
      </c>
      <c r="C9" s="76">
        <v>-0.03</v>
      </c>
      <c r="D9" s="72"/>
      <c r="E9" s="2"/>
      <c r="F9" s="14" t="s">
        <v>13</v>
      </c>
      <c r="G9" s="35">
        <v>0.0066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6" t="s">
        <v>15</v>
      </c>
      <c r="D10" s="33"/>
      <c r="E10" s="2" t="s">
        <v>14</v>
      </c>
      <c r="F10" s="14" t="s">
        <v>14</v>
      </c>
      <c r="G10" s="35">
        <v>0.01434552017563817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73" t="s">
        <v>52</v>
      </c>
      <c r="C12" s="74"/>
      <c r="D12" s="74"/>
      <c r="E12" s="74"/>
      <c r="F12" s="74"/>
      <c r="G12" s="74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0.005037757437590665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61</v>
      </c>
      <c r="C47" s="24">
        <v>41.40992439947901</v>
      </c>
      <c r="D47" s="24">
        <v>-51.76003026486337</v>
      </c>
      <c r="E47" s="24">
        <v>-0.24005164286361236</v>
      </c>
      <c r="F47" s="60">
        <v>0.0418</v>
      </c>
    </row>
    <row r="48" spans="2:6" ht="13.5">
      <c r="B48" s="27" t="s">
        <v>62</v>
      </c>
      <c r="C48" s="24">
        <v>82.71999931280206</v>
      </c>
      <c r="D48" s="24">
        <v>-40.83000028492492</v>
      </c>
      <c r="E48" s="24">
        <v>-0.2429521369513914</v>
      </c>
      <c r="F48" s="60">
        <v>0.0288</v>
      </c>
    </row>
    <row r="49" spans="2:6" ht="13.5">
      <c r="B49" s="27" t="s">
        <v>63</v>
      </c>
      <c r="C49" s="24">
        <v>100.22999931280205</v>
      </c>
      <c r="D49" s="24">
        <v>-20.830000284924942</v>
      </c>
      <c r="E49" s="24">
        <v>-0.24406971043710257</v>
      </c>
      <c r="F49" s="60">
        <v>0.0338</v>
      </c>
    </row>
    <row r="50" spans="2:6" ht="13.5">
      <c r="B50" s="27" t="s">
        <v>64</v>
      </c>
      <c r="C50" s="24">
        <v>95.56999971558511</v>
      </c>
      <c r="D50" s="24">
        <v>29.12999997310151</v>
      </c>
      <c r="E50" s="24">
        <v>-0.24334864064199735</v>
      </c>
      <c r="F50" s="60">
        <v>0.0286</v>
      </c>
    </row>
    <row r="51" spans="2:6" ht="13.5">
      <c r="B51" s="27" t="s">
        <v>65</v>
      </c>
      <c r="C51" s="24">
        <v>81.91</v>
      </c>
      <c r="D51" s="24">
        <v>40.8799925297826</v>
      </c>
      <c r="E51" s="24">
        <v>-0.24233345862646516</v>
      </c>
      <c r="F51" s="60">
        <v>0.02</v>
      </c>
    </row>
    <row r="52" spans="2:6" ht="13.5">
      <c r="B52" s="27" t="s">
        <v>66</v>
      </c>
      <c r="C52" s="24">
        <v>41.1</v>
      </c>
      <c r="D52" s="24">
        <v>52.76000502737227</v>
      </c>
      <c r="E52" s="24">
        <v>-0.23941250550601012</v>
      </c>
      <c r="F52" s="60">
        <v>0.0132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C45" sqref="C45"/>
    </sheetView>
  </sheetViews>
  <sheetFormatPr defaultColWidth="9.140625" defaultRowHeight="12.75"/>
  <cols>
    <col min="6" max="6" width="8.8515625" style="59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D1" sqref="D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2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3" t="s">
        <v>42</v>
      </c>
      <c r="F5" s="4"/>
    </row>
    <row r="7" spans="3:5" ht="24">
      <c r="C7" s="79" t="s">
        <v>45</v>
      </c>
      <c r="D7" s="79"/>
      <c r="E7" s="79"/>
    </row>
    <row r="9" spans="2:6" ht="13.5">
      <c r="B9" s="4" t="s">
        <v>53</v>
      </c>
      <c r="C9" s="78" t="s">
        <v>57</v>
      </c>
      <c r="D9" s="78"/>
      <c r="E9" s="4" t="s">
        <v>3</v>
      </c>
      <c r="F9" s="45">
        <v>39140.27722222222</v>
      </c>
    </row>
    <row r="10" spans="2:4" ht="13.5">
      <c r="B10" s="4" t="s">
        <v>54</v>
      </c>
      <c r="C10" s="78" t="s">
        <v>58</v>
      </c>
      <c r="D10" s="78"/>
    </row>
    <row r="11" spans="2:4" ht="13.5">
      <c r="B11" s="4" t="s">
        <v>55</v>
      </c>
      <c r="C11" s="78" t="s">
        <v>59</v>
      </c>
      <c r="D11" s="78"/>
    </row>
    <row r="12" spans="2:4" ht="13.5">
      <c r="B12" s="4" t="s">
        <v>56</v>
      </c>
      <c r="C12" s="78" t="s">
        <v>60</v>
      </c>
      <c r="D12" s="78"/>
    </row>
    <row r="13" spans="2:8" ht="13.5">
      <c r="B13" s="73" t="s">
        <v>52</v>
      </c>
      <c r="C13" s="72"/>
      <c r="D13" s="72"/>
      <c r="E13" s="72"/>
      <c r="F13" s="72"/>
      <c r="G13" s="72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6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39"/>
      <c r="C35" s="40" t="s">
        <v>28</v>
      </c>
      <c r="D35" s="40" t="s">
        <v>29</v>
      </c>
      <c r="E35" s="40" t="s">
        <v>30</v>
      </c>
      <c r="F35" s="40" t="s">
        <v>31</v>
      </c>
      <c r="G35" s="40" t="s">
        <v>32</v>
      </c>
      <c r="H35" s="54"/>
    </row>
    <row r="36" spans="2:8" ht="13.5">
      <c r="B36" s="48" t="s">
        <v>38</v>
      </c>
      <c r="C36" s="43">
        <v>0</v>
      </c>
      <c r="D36" s="43">
        <v>0</v>
      </c>
      <c r="E36" s="43">
        <v>6</v>
      </c>
      <c r="F36" s="43">
        <v>6</v>
      </c>
      <c r="G36" s="44">
        <v>100</v>
      </c>
      <c r="H36" s="55"/>
    </row>
    <row r="37" spans="2:8" ht="13.5">
      <c r="B37" s="48" t="s">
        <v>39</v>
      </c>
      <c r="C37" s="43">
        <v>0</v>
      </c>
      <c r="D37" s="43"/>
      <c r="E37" s="43">
        <v>0</v>
      </c>
      <c r="F37" s="43">
        <v>0</v>
      </c>
      <c r="G37" s="44">
        <v>0</v>
      </c>
      <c r="H37" s="55"/>
    </row>
    <row r="38" spans="2:8" ht="13.5">
      <c r="B38" s="48" t="s">
        <v>33</v>
      </c>
      <c r="C38" s="43"/>
      <c r="D38" s="43"/>
      <c r="E38" s="43"/>
      <c r="F38" s="43"/>
      <c r="G38" s="43"/>
      <c r="H38" s="56"/>
    </row>
    <row r="39" spans="2:8" ht="13.5">
      <c r="B39" s="48" t="s">
        <v>34</v>
      </c>
      <c r="C39" s="43">
        <v>0</v>
      </c>
      <c r="D39" s="43">
        <v>0</v>
      </c>
      <c r="E39" s="43">
        <v>6</v>
      </c>
      <c r="F39" s="43">
        <v>6</v>
      </c>
      <c r="G39" s="44">
        <v>100</v>
      </c>
      <c r="H39" s="55"/>
    </row>
    <row r="41" spans="2:6" ht="13.5">
      <c r="B41" s="49"/>
      <c r="C41" s="48" t="s">
        <v>22</v>
      </c>
      <c r="D41" s="48" t="s">
        <v>23</v>
      </c>
      <c r="E41" s="48" t="s">
        <v>24</v>
      </c>
      <c r="F41" s="48" t="s">
        <v>25</v>
      </c>
    </row>
    <row r="42" spans="2:6" ht="13.5">
      <c r="B42" s="48" t="s">
        <v>12</v>
      </c>
      <c r="C42" s="41">
        <v>0.016901289772278005</v>
      </c>
      <c r="D42" s="41">
        <v>0.017507192130281624</v>
      </c>
      <c r="E42" s="41">
        <v>0</v>
      </c>
      <c r="F42" s="50">
        <v>0.02094552017563817</v>
      </c>
    </row>
    <row r="43" spans="2:6" ht="13.5">
      <c r="B43" s="48" t="s">
        <v>13</v>
      </c>
      <c r="C43" s="41">
        <v>0</v>
      </c>
      <c r="D43" s="41">
        <v>0</v>
      </c>
      <c r="E43" s="41">
        <v>0</v>
      </c>
      <c r="F43" s="50">
        <v>0.0066</v>
      </c>
    </row>
    <row r="44" spans="2:6" ht="13.5">
      <c r="B44" s="48" t="s">
        <v>14</v>
      </c>
      <c r="C44" s="41">
        <v>0.016901289772278005</v>
      </c>
      <c r="D44" s="41">
        <v>0.017507192130281624</v>
      </c>
      <c r="E44" s="41">
        <v>0</v>
      </c>
      <c r="F44" s="50">
        <v>0.01434552017563817</v>
      </c>
    </row>
    <row r="45" spans="2:6" ht="13.5">
      <c r="B45" s="49"/>
      <c r="C45" s="42"/>
      <c r="D45" s="42"/>
      <c r="E45" s="42"/>
      <c r="F45" s="51"/>
    </row>
    <row r="46" spans="2:6" ht="13.5">
      <c r="B46" s="48" t="s">
        <v>19</v>
      </c>
      <c r="C46" s="41">
        <v>0.011370381431219082</v>
      </c>
      <c r="D46" s="41">
        <v>0.00636984324373735</v>
      </c>
      <c r="E46" s="41">
        <v>0</v>
      </c>
      <c r="F46" s="50">
        <v>0.01385</v>
      </c>
    </row>
    <row r="47" spans="2:6" ht="13.5">
      <c r="B47" s="48" t="s">
        <v>26</v>
      </c>
      <c r="C47" s="41">
        <v>0.011783917964147963</v>
      </c>
      <c r="D47" s="41">
        <v>0.008669770409322208</v>
      </c>
      <c r="E47" s="41">
        <v>0</v>
      </c>
      <c r="F47" s="50">
        <v>0.014629615221738676</v>
      </c>
    </row>
    <row r="48" spans="2:6" ht="13.5">
      <c r="B48" s="48" t="s">
        <v>27</v>
      </c>
      <c r="C48" s="41">
        <v>0.003389716571223737</v>
      </c>
      <c r="D48" s="41">
        <v>0.006442671743980687</v>
      </c>
      <c r="E48" s="41">
        <v>0</v>
      </c>
      <c r="F48" s="50">
        <v>0.005037757437590665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/>
  <dimension ref="A1:P33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0.03</v>
      </c>
      <c r="C1">
        <f>MAX(GaussDistr_1)-1</f>
        <v>1</v>
      </c>
      <c r="F1" t="s">
        <v>21</v>
      </c>
      <c r="G1">
        <v>6</v>
      </c>
    </row>
    <row r="2" spans="2:3" ht="12.75">
      <c r="B2">
        <v>-0.03</v>
      </c>
      <c r="C2">
        <f>MAX(GaussDistr_1)-1</f>
        <v>1</v>
      </c>
    </row>
    <row r="3" spans="1:16" ht="12.75">
      <c r="A3" t="str">
        <f>"-3s"</f>
        <v>-3s</v>
      </c>
      <c r="B3">
        <v>-0.0012632723127719951</v>
      </c>
      <c r="C3">
        <f aca="true" t="shared" si="0" ref="C3:C33">NORMDIST(B3,AveDev3D_0,StandardDev3D_0,FALSE)*NumPoints_7*I3</f>
        <v>0.005318218094325622</v>
      </c>
      <c r="D3">
        <v>0</v>
      </c>
      <c r="F3" t="s">
        <v>17</v>
      </c>
      <c r="G3">
        <v>15</v>
      </c>
      <c r="I3">
        <f>B5-B4</f>
        <v>0.0010075514875181359</v>
      </c>
      <c r="N3">
        <v>0.03</v>
      </c>
      <c r="O3">
        <v>-0.03</v>
      </c>
      <c r="P3">
        <v>0.01385</v>
      </c>
    </row>
    <row r="4" spans="1:16" ht="12.75">
      <c r="B4">
        <v>-0.0002557208252538627</v>
      </c>
      <c r="C4">
        <f t="shared" si="0"/>
        <v>0.009498541899575979</v>
      </c>
      <c r="D4">
        <v>0</v>
      </c>
      <c r="F4" t="s">
        <v>18</v>
      </c>
      <c r="G4">
        <v>5</v>
      </c>
      <c r="I4">
        <f>I3</f>
        <v>0.0010075514875181359</v>
      </c>
      <c r="N4">
        <v>0.03</v>
      </c>
      <c r="O4">
        <v>-0.03</v>
      </c>
      <c r="P4">
        <v>0.01385</v>
      </c>
    </row>
    <row r="5" spans="1:16" ht="12.75">
      <c r="B5">
        <v>0.0007518306622642731</v>
      </c>
      <c r="C5">
        <f t="shared" si="0"/>
        <v>0.0162995630804228</v>
      </c>
      <c r="D5">
        <v>0</v>
      </c>
      <c r="I5">
        <f>I4</f>
        <v>0.0010075514875181359</v>
      </c>
      <c r="N5">
        <v>0.03</v>
      </c>
      <c r="O5">
        <v>-0.03</v>
      </c>
      <c r="P5">
        <v>0.01385</v>
      </c>
    </row>
    <row r="6" spans="1:16" ht="12.75">
      <c r="B6">
        <v>0.0017593821497824055</v>
      </c>
      <c r="C6">
        <f t="shared" si="0"/>
        <v>0.026873436353811564</v>
      </c>
      <c r="D6">
        <v>0</v>
      </c>
      <c r="I6">
        <f aca="true" t="shared" si="1" ref="I6:I33">I5</f>
        <v>0.0010075514875181359</v>
      </c>
      <c r="N6">
        <v>0.03</v>
      </c>
      <c r="O6">
        <v>-0.03</v>
      </c>
      <c r="P6">
        <v>0.01385</v>
      </c>
    </row>
    <row r="7" spans="1:16" ht="12.75">
      <c r="B7">
        <v>0.002766933637300538</v>
      </c>
      <c r="C7">
        <f t="shared" si="0"/>
        <v>0.042569511415477865</v>
      </c>
      <c r="D7">
        <v>0</v>
      </c>
      <c r="I7">
        <f t="shared" si="1"/>
        <v>0.0010075514875181359</v>
      </c>
      <c r="N7">
        <v>0.03</v>
      </c>
      <c r="O7">
        <v>-0.03</v>
      </c>
      <c r="P7">
        <v>0.01385</v>
      </c>
    </row>
    <row r="8" spans="1:16" ht="12.75">
      <c r="A8" t="str">
        <f>"-2s"</f>
        <v>-2s</v>
      </c>
      <c r="B8">
        <v>0.0037744851248186703</v>
      </c>
      <c r="C8">
        <f t="shared" si="0"/>
        <v>0.06478915981582585</v>
      </c>
      <c r="D8">
        <v>0</v>
      </c>
      <c r="I8">
        <f t="shared" si="1"/>
        <v>0.0010075514875181359</v>
      </c>
      <c r="N8">
        <v>0.03</v>
      </c>
      <c r="O8">
        <v>-0.03</v>
      </c>
      <c r="P8">
        <v>0.01385</v>
      </c>
    </row>
    <row r="9" spans="1:9" ht="12.75">
      <c r="B9">
        <v>0.0047820366123368045</v>
      </c>
      <c r="C9">
        <f t="shared" si="0"/>
        <v>0.0947401899610733</v>
      </c>
      <c r="D9">
        <v>0</v>
      </c>
      <c r="I9">
        <f t="shared" si="1"/>
        <v>0.0010075514875181359</v>
      </c>
    </row>
    <row r="10" spans="1:9" ht="12.75">
      <c r="B10">
        <v>0.005789588099854937</v>
      </c>
      <c r="C10">
        <f t="shared" si="0"/>
        <v>0.1331050016153471</v>
      </c>
      <c r="D10">
        <v>0</v>
      </c>
      <c r="I10">
        <f t="shared" si="1"/>
        <v>0.0010075514875181359</v>
      </c>
    </row>
    <row r="11" spans="1:9" ht="12.75">
      <c r="B11">
        <v>0.006797139587373068</v>
      </c>
      <c r="C11">
        <f t="shared" si="0"/>
        <v>0.17967295876289432</v>
      </c>
      <c r="D11">
        <v>0</v>
      </c>
      <c r="I11">
        <f t="shared" si="1"/>
        <v>0.0010075514875181359</v>
      </c>
    </row>
    <row r="12" spans="1:9" ht="12.75">
      <c r="B12">
        <v>0.0078046910748912025</v>
      </c>
      <c r="C12">
        <f t="shared" si="0"/>
        <v>0.23302326597985623</v>
      </c>
      <c r="D12">
        <v>0</v>
      </c>
      <c r="I12">
        <f t="shared" si="1"/>
        <v>0.0010075514875181359</v>
      </c>
    </row>
    <row r="13" spans="1:9" ht="12.75">
      <c r="B13">
        <v>0.008812242562409336</v>
      </c>
      <c r="C13">
        <f t="shared" si="0"/>
        <v>0.2903648694229729</v>
      </c>
      <c r="D13">
        <v>0</v>
      </c>
      <c r="I13">
        <f t="shared" si="1"/>
        <v>0.0010075514875181359</v>
      </c>
    </row>
    <row r="14" spans="1:9" ht="12.75">
      <c r="B14">
        <v>0.009819794049927468</v>
      </c>
      <c r="C14">
        <f t="shared" si="0"/>
        <v>0.34762986331378026</v>
      </c>
      <c r="D14">
        <v>0</v>
      </c>
      <c r="I14">
        <f t="shared" si="1"/>
        <v>0.0010075514875181359</v>
      </c>
    </row>
    <row r="15" spans="1:9" ht="12.75">
      <c r="B15">
        <v>0.0108273455374456</v>
      </c>
      <c r="C15">
        <f t="shared" si="0"/>
        <v>0.39986952347016075</v>
      </c>
      <c r="D15">
        <v>0</v>
      </c>
      <c r="I15">
        <f t="shared" si="1"/>
        <v>0.0010075514875181359</v>
      </c>
    </row>
    <row r="16" spans="1:9" ht="12.75">
      <c r="B16">
        <v>0.011834897024963733</v>
      </c>
      <c r="C16">
        <f t="shared" si="0"/>
        <v>0.4419241683639892</v>
      </c>
      <c r="D16">
        <v>0</v>
      </c>
      <c r="I16">
        <f t="shared" si="1"/>
        <v>0.0010075514875181359</v>
      </c>
    </row>
    <row r="17" spans="1:9" ht="12.75">
      <c r="B17">
        <v>0.012842448512481867</v>
      </c>
      <c r="C17">
        <f t="shared" si="0"/>
        <v>0.46925123277054837</v>
      </c>
      <c r="D17">
        <v>1</v>
      </c>
      <c r="I17">
        <f t="shared" si="1"/>
        <v>0.0010075514875181359</v>
      </c>
    </row>
    <row r="18" spans="1:9" ht="12.75">
      <c r="A18" t="str">
        <f>"0"</f>
        <v>0</v>
      </c>
      <c r="B18">
        <v>0.01385</v>
      </c>
      <c r="C18">
        <f t="shared" si="0"/>
        <v>0.4787307364817206</v>
      </c>
      <c r="D18">
        <v>0</v>
      </c>
      <c r="I18">
        <f t="shared" si="1"/>
        <v>0.0010075514875181359</v>
      </c>
    </row>
    <row r="19" spans="1:9" ht="12.75">
      <c r="B19">
        <v>0.014857551487518132</v>
      </c>
      <c r="C19">
        <f t="shared" si="0"/>
        <v>0.46925123277054837</v>
      </c>
      <c r="D19">
        <v>0</v>
      </c>
      <c r="I19">
        <f t="shared" si="1"/>
        <v>0.0010075514875181359</v>
      </c>
    </row>
    <row r="20" spans="1:9" ht="12.75">
      <c r="B20">
        <v>0.015865102975036266</v>
      </c>
      <c r="C20">
        <f t="shared" si="0"/>
        <v>0.4419241683639892</v>
      </c>
      <c r="D20">
        <v>0</v>
      </c>
      <c r="I20">
        <f t="shared" si="1"/>
        <v>0.0010075514875181359</v>
      </c>
    </row>
    <row r="21" spans="1:9" ht="12.75">
      <c r="B21">
        <v>0.0168726544625544</v>
      </c>
      <c r="C21">
        <f t="shared" si="0"/>
        <v>0.39986952347016075</v>
      </c>
      <c r="D21">
        <v>0</v>
      </c>
      <c r="I21">
        <f t="shared" si="1"/>
        <v>0.0010075514875181359</v>
      </c>
    </row>
    <row r="22" spans="1:9" ht="12.75">
      <c r="B22">
        <v>0.01788020595007253</v>
      </c>
      <c r="C22">
        <f t="shared" si="0"/>
        <v>0.34762986331378026</v>
      </c>
      <c r="D22">
        <v>0</v>
      </c>
      <c r="I22">
        <f t="shared" si="1"/>
        <v>0.0010075514875181359</v>
      </c>
    </row>
    <row r="23" spans="1:9" ht="12.75">
      <c r="B23">
        <v>0.018887757437590663</v>
      </c>
      <c r="C23">
        <f t="shared" si="0"/>
        <v>0.2903648694229729</v>
      </c>
      <c r="D23">
        <v>0</v>
      </c>
      <c r="I23">
        <f t="shared" si="1"/>
        <v>0.0010075514875181359</v>
      </c>
    </row>
    <row r="24" spans="1:9" ht="12.75">
      <c r="B24">
        <v>0.019895308925108796</v>
      </c>
      <c r="C24">
        <f t="shared" si="0"/>
        <v>0.2330232659798563</v>
      </c>
      <c r="D24">
        <v>1</v>
      </c>
      <c r="I24">
        <f t="shared" si="1"/>
        <v>0.0010075514875181359</v>
      </c>
    </row>
    <row r="25" spans="1:9" ht="12.75">
      <c r="B25">
        <v>0.02090286041262693</v>
      </c>
      <c r="C25">
        <f t="shared" si="0"/>
        <v>0.17967295876289427</v>
      </c>
      <c r="D25">
        <v>0</v>
      </c>
      <c r="I25">
        <f t="shared" si="1"/>
        <v>0.0010075514875181359</v>
      </c>
    </row>
    <row r="26" spans="1:9" ht="12.75">
      <c r="B26">
        <v>0.02191041190014506</v>
      </c>
      <c r="C26">
        <f t="shared" si="0"/>
        <v>0.13310500161534713</v>
      </c>
      <c r="D26">
        <v>0</v>
      </c>
      <c r="I26">
        <f t="shared" si="1"/>
        <v>0.0010075514875181359</v>
      </c>
    </row>
    <row r="27" spans="1:9" ht="12.75">
      <c r="B27">
        <v>0.022917963387663193</v>
      </c>
      <c r="C27">
        <f t="shared" si="0"/>
        <v>0.09474018996107339</v>
      </c>
      <c r="D27">
        <v>0</v>
      </c>
      <c r="I27">
        <f t="shared" si="1"/>
        <v>0.0010075514875181359</v>
      </c>
    </row>
    <row r="28" spans="1:9" ht="12.75">
      <c r="A28" t="str">
        <f>"2s"</f>
        <v>2s</v>
      </c>
      <c r="B28">
        <v>0.02392551487518133</v>
      </c>
      <c r="C28">
        <f t="shared" si="0"/>
        <v>0.06478915981582585</v>
      </c>
      <c r="D28">
        <v>0</v>
      </c>
      <c r="I28">
        <f t="shared" si="1"/>
        <v>0.0010075514875181359</v>
      </c>
    </row>
    <row r="29" spans="1:9" ht="12.75">
      <c r="B29">
        <v>0.02493306636269946</v>
      </c>
      <c r="C29">
        <f t="shared" si="0"/>
        <v>0.042569511415477865</v>
      </c>
      <c r="D29">
        <v>0</v>
      </c>
      <c r="I29">
        <f t="shared" si="1"/>
        <v>0.0010075514875181359</v>
      </c>
    </row>
    <row r="30" spans="1:9" ht="12.75">
      <c r="B30">
        <v>0.025940617850217593</v>
      </c>
      <c r="C30">
        <f t="shared" si="0"/>
        <v>0.026873436353811564</v>
      </c>
      <c r="D30">
        <v>0</v>
      </c>
      <c r="I30">
        <f t="shared" si="1"/>
        <v>0.0010075514875181359</v>
      </c>
    </row>
    <row r="31" spans="1:9" ht="12.75">
      <c r="B31">
        <v>0.026948169337735726</v>
      </c>
      <c r="C31">
        <f t="shared" si="0"/>
        <v>0.0162995630804228</v>
      </c>
      <c r="D31">
        <v>0</v>
      </c>
      <c r="I31">
        <f t="shared" si="1"/>
        <v>0.0010075514875181359</v>
      </c>
    </row>
    <row r="32" spans="1:9" ht="12.75">
      <c r="B32">
        <v>0.02795572082525386</v>
      </c>
      <c r="C32">
        <f t="shared" si="0"/>
        <v>0.009498541899575979</v>
      </c>
      <c r="D32">
        <v>2</v>
      </c>
      <c r="I32">
        <f t="shared" si="1"/>
        <v>0.0010075514875181359</v>
      </c>
    </row>
    <row r="33" spans="1:9" ht="12.75">
      <c r="A33" t="str">
        <f>"3s"</f>
        <v>3s</v>
      </c>
      <c r="B33">
        <v>0.028963272312771994</v>
      </c>
      <c r="C33">
        <f t="shared" si="0"/>
        <v>0.005318218094325622</v>
      </c>
      <c r="D33">
        <v>2</v>
      </c>
      <c r="I33">
        <f t="shared" si="1"/>
        <v>0.0010075514875181359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Rob Durham</cp:lastModifiedBy>
  <cp:lastPrinted>2006-12-15T14:38:26Z</cp:lastPrinted>
  <dcterms:created xsi:type="dcterms:W3CDTF">2004-07-06T03:38:11Z</dcterms:created>
  <dcterms:modified xsi:type="dcterms:W3CDTF">2007-02-27T11:39:38Z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