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<sst xmlns="http://schemas.openxmlformats.org/spreadsheetml/2006/main" count="238" uniqueCount="77">
  <si>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</si>
  <si>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</si>
  <si>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</si>
  <si>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</si>
  <si>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</si>
  <si>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</si>
  <si>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</si>
  <si>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</si>
  <si>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</si>
  <si>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</si>
  <si>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</si>
  <si>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</si>
  <si>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</si>
  <si>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</si>
  <si>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</si>
  <si>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</si>
  <si>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</si>
  <si>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</si>
  <si>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</si>
  <si>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</si>
  <si>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</si>
  <si>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</si>
  <si>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</si>
  <si>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</si>
  <si>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</si>
  <si>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</si>
  <si>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</si>
  <si>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</si>
  <si>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</si>
  <si>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</si>
  <si>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</si>
  <si>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</si>
  <si>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</si>
  <si>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</si>
  <si>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</si>
  <si>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</si>
  <si>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</si>
  <si>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</si>
  <si>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</si>
  <si>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</si>
  <si>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</si>
  <si>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</si>
  <si>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</si>
  <si>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</si>
  <si>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</si>
  <si>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</si>
  <si>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</si>
  <si>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</si>
  <si>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</si>
  <si>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</si>
  <si>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</si>
  <si>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</si>
  <si>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HOLES IN THE FEET CMM DATA</t>
  </si>
  <si>
    <t>JOB NUMBER</t>
  </si>
  <si>
    <t>PART NUMBER</t>
  </si>
  <si>
    <t>PART NAME</t>
  </si>
  <si>
    <t>INSPECTOR</t>
  </si>
  <si>
    <t>65709-5</t>
  </si>
  <si>
    <t>MCMF-A</t>
  </si>
  <si>
    <t>HOLES IN THE FEET</t>
  </si>
  <si>
    <t>ROB DURHAM</t>
  </si>
  <si>
    <t>Point 1</t>
  </si>
  <si>
    <t>Point 2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</si>
  <si>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</si>
  <si>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</si>
  <si>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</si>
  <si>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</si>
  <si>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</si>
  <si>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</si>
  <si>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</si>
  <si>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</si>
  <si>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</si>
  <si>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</si>
  <si>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16</t>
  </si>
  <si>
    <t>Point 17</t>
  </si>
  <si>
    <t>Point 20</t>
  </si>
  <si>
    <t>Point 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</si>
</sst>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  <c:smooth val="0"/>
        </c:ser>
        <c:marker val="1"/>
        <c:axId val="13570503"/>
        <c:axId val="55025664"/>
      </c:lineChart>
      <c:catAx>
        <c:axId val="13570503"/>
        <c:scaling>
          <c:orientation val="minMax"/>
        </c:scaling>
        <c:axPos val="b"/>
        <c:delete val="1"/>
        <c:majorTickMark val="out"/>
        <c:minorTickMark val="none"/>
        <c:tickLblPos val="nextTo"/>
        <c:crossAx val="55025664"/>
        <c:crosses val="autoZero"/>
        <c:auto val="1"/>
        <c:lblOffset val="100"/>
        <c:noMultiLvlLbl val="0"/>
      </c:catAx>
      <c:valAx>
        <c:axId val="55025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7050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69401"/>
        <c:axId val="2852461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29.099123341001523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394899"/>
        <c:axId val="28792044"/>
      </c:scatterChart>
      <c:val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24610"/>
        <c:crosses val="max"/>
        <c:crossBetween val="midCat"/>
        <c:dispUnits/>
      </c:valAx>
      <c:valAx>
        <c:axId val="28524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9401"/>
        <c:crosses val="max"/>
        <c:crossBetween val="midCat"/>
        <c:dispUnits/>
      </c:valAx>
      <c:valAx>
        <c:axId val="55394899"/>
        <c:scaling>
          <c:orientation val="minMax"/>
        </c:scaling>
        <c:axPos val="b"/>
        <c:delete val="1"/>
        <c:majorTickMark val="in"/>
        <c:minorTickMark val="none"/>
        <c:tickLblPos val="nextTo"/>
        <c:crossAx val="28792044"/>
        <c:crosses val="max"/>
        <c:crossBetween val="midCat"/>
        <c:dispUnits/>
      </c:valAx>
      <c:valAx>
        <c:axId val="287920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3948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</c:numCache>
            </c:numRef>
          </c:val>
        </c:ser>
        <c:gapWidth val="0"/>
        <c:axId val="25468929"/>
        <c:axId val="278937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0.014181914918201659</c:v>
                </c:pt>
                <c:pt idx="1">
                  <c:v>0.0253294450655359</c:v>
                </c:pt>
                <c:pt idx="2">
                  <c:v>0.04346550154779407</c:v>
                </c:pt>
                <c:pt idx="3">
                  <c:v>0.07166249694349743</c:v>
                </c:pt>
                <c:pt idx="4">
                  <c:v>0.11351869710794078</c:v>
                </c:pt>
                <c:pt idx="5">
                  <c:v>0.17277109284220205</c:v>
                </c:pt>
                <c:pt idx="6">
                  <c:v>0.2526405065628618</c:v>
                </c:pt>
                <c:pt idx="7">
                  <c:v>0.3549466709742584</c:v>
                </c:pt>
                <c:pt idx="8">
                  <c:v>0.47912789003438416</c:v>
                </c:pt>
                <c:pt idx="9">
                  <c:v>0.6213953759462825</c:v>
                </c:pt>
                <c:pt idx="10">
                  <c:v>0.77430631846126</c:v>
                </c:pt>
                <c:pt idx="11">
                  <c:v>0.9270129688367462</c:v>
                </c:pt>
                <c:pt idx="12">
                  <c:v>1.0663187292537606</c:v>
                </c:pt>
                <c:pt idx="13">
                  <c:v>1.1784644489706366</c:v>
                </c:pt>
                <c:pt idx="14">
                  <c:v>1.2513366207214607</c:v>
                </c:pt>
                <c:pt idx="15">
                  <c:v>1.2766152972845866</c:v>
                </c:pt>
                <c:pt idx="16">
                  <c:v>1.2513366207214607</c:v>
                </c:pt>
                <c:pt idx="17">
                  <c:v>1.1784644489706366</c:v>
                </c:pt>
                <c:pt idx="18">
                  <c:v>1.0663187292537606</c:v>
                </c:pt>
                <c:pt idx="19">
                  <c:v>0.9270129688367462</c:v>
                </c:pt>
                <c:pt idx="20">
                  <c:v>0.77430631846126</c:v>
                </c:pt>
                <c:pt idx="21">
                  <c:v>0.6213953759462825</c:v>
                </c:pt>
                <c:pt idx="22">
                  <c:v>0.47912789003438433</c:v>
                </c:pt>
                <c:pt idx="23">
                  <c:v>0.3549466709742584</c:v>
                </c:pt>
                <c:pt idx="24">
                  <c:v>0.2526405065628618</c:v>
                </c:pt>
                <c:pt idx="25">
                  <c:v>0.17277109284220205</c:v>
                </c:pt>
                <c:pt idx="26">
                  <c:v>0.11351869710794078</c:v>
                </c:pt>
                <c:pt idx="27">
                  <c:v>0.07166249694349743</c:v>
                </c:pt>
                <c:pt idx="28">
                  <c:v>0.04346550154779407</c:v>
                </c:pt>
                <c:pt idx="29">
                  <c:v>0.025329445065535888</c:v>
                </c:pt>
                <c:pt idx="30">
                  <c:v>0.014181914918201659</c:v>
                </c:pt>
              </c:numCache>
            </c:numRef>
          </c:val>
          <c:smooth val="0"/>
        </c:ser>
        <c:axId val="49717339"/>
        <c:axId val="44802868"/>
      </c:line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893770"/>
        <c:crosses val="autoZero"/>
        <c:auto val="0"/>
        <c:lblOffset val="100"/>
        <c:tickLblSkip val="1"/>
        <c:noMultiLvlLbl val="0"/>
      </c:catAx>
      <c:valAx>
        <c:axId val="278937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468929"/>
        <c:crossesAt val="1"/>
        <c:crossBetween val="between"/>
        <c:dispUnits/>
      </c:valAx>
      <c:catAx>
        <c:axId val="49717339"/>
        <c:scaling>
          <c:orientation val="minMax"/>
        </c:scaling>
        <c:axPos val="b"/>
        <c:delete val="1"/>
        <c:majorTickMark val="in"/>
        <c:minorTickMark val="none"/>
        <c:tickLblPos val="nextTo"/>
        <c:crossAx val="44802868"/>
        <c:crosses val="autoZero"/>
        <c:auto val="0"/>
        <c:lblOffset val="100"/>
        <c:tickLblSkip val="1"/>
        <c:noMultiLvlLbl val="0"/>
      </c:catAx>
      <c:valAx>
        <c:axId val="448028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7173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  <c:smooth val="1"/>
        </c:ser>
        <c:axId val="572629"/>
        <c:axId val="5153662"/>
      </c:lineChart>
      <c:catAx>
        <c:axId val="57262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 val="autoZero"/>
        <c:auto val="0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26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</c:numCache>
            </c:numRef>
          </c:val>
        </c:ser>
        <c:gapWidth val="0"/>
        <c:axId val="46382959"/>
        <c:axId val="1479344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0.014181914918201659</c:v>
                </c:pt>
                <c:pt idx="1">
                  <c:v>0.0253294450655359</c:v>
                </c:pt>
                <c:pt idx="2">
                  <c:v>0.04346550154779407</c:v>
                </c:pt>
                <c:pt idx="3">
                  <c:v>0.07166249694349743</c:v>
                </c:pt>
                <c:pt idx="4">
                  <c:v>0.11351869710794078</c:v>
                </c:pt>
                <c:pt idx="5">
                  <c:v>0.17277109284220205</c:v>
                </c:pt>
                <c:pt idx="6">
                  <c:v>0.2526405065628618</c:v>
                </c:pt>
                <c:pt idx="7">
                  <c:v>0.3549466709742584</c:v>
                </c:pt>
                <c:pt idx="8">
                  <c:v>0.47912789003438416</c:v>
                </c:pt>
                <c:pt idx="9">
                  <c:v>0.6213953759462825</c:v>
                </c:pt>
                <c:pt idx="10">
                  <c:v>0.77430631846126</c:v>
                </c:pt>
                <c:pt idx="11">
                  <c:v>0.9270129688367462</c:v>
                </c:pt>
                <c:pt idx="12">
                  <c:v>1.0663187292537606</c:v>
                </c:pt>
                <c:pt idx="13">
                  <c:v>1.1784644489706366</c:v>
                </c:pt>
                <c:pt idx="14">
                  <c:v>1.2513366207214607</c:v>
                </c:pt>
                <c:pt idx="15">
                  <c:v>1.2766152972845866</c:v>
                </c:pt>
                <c:pt idx="16">
                  <c:v>1.2513366207214607</c:v>
                </c:pt>
                <c:pt idx="17">
                  <c:v>1.1784644489706366</c:v>
                </c:pt>
                <c:pt idx="18">
                  <c:v>1.0663187292537606</c:v>
                </c:pt>
                <c:pt idx="19">
                  <c:v>0.9270129688367462</c:v>
                </c:pt>
                <c:pt idx="20">
                  <c:v>0.77430631846126</c:v>
                </c:pt>
                <c:pt idx="21">
                  <c:v>0.6213953759462825</c:v>
                </c:pt>
                <c:pt idx="22">
                  <c:v>0.47912789003438433</c:v>
                </c:pt>
                <c:pt idx="23">
                  <c:v>0.3549466709742584</c:v>
                </c:pt>
                <c:pt idx="24">
                  <c:v>0.2526405065628618</c:v>
                </c:pt>
                <c:pt idx="25">
                  <c:v>0.17277109284220205</c:v>
                </c:pt>
                <c:pt idx="26">
                  <c:v>0.11351869710794078</c:v>
                </c:pt>
                <c:pt idx="27">
                  <c:v>0.07166249694349743</c:v>
                </c:pt>
                <c:pt idx="28">
                  <c:v>0.04346550154779407</c:v>
                </c:pt>
                <c:pt idx="29">
                  <c:v>0.025329445065535888</c:v>
                </c:pt>
                <c:pt idx="30">
                  <c:v>0.014181914918201659</c:v>
                </c:pt>
              </c:numCache>
            </c:numRef>
          </c:val>
          <c:smooth val="0"/>
        </c:ser>
        <c:axId val="66032169"/>
        <c:axId val="57418610"/>
      </c:line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793448"/>
        <c:crosses val="autoZero"/>
        <c:auto val="0"/>
        <c:lblOffset val="100"/>
        <c:tickLblSkip val="1"/>
        <c:noMultiLvlLbl val="0"/>
      </c:catAx>
      <c:valAx>
        <c:axId val="147934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382959"/>
        <c:crossesAt val="1"/>
        <c:crossBetween val="between"/>
        <c:dispUnits/>
      </c:valAx>
      <c:catAx>
        <c:axId val="66032169"/>
        <c:scaling>
          <c:orientation val="minMax"/>
        </c:scaling>
        <c:axPos val="b"/>
        <c:delete val="1"/>
        <c:majorTickMark val="in"/>
        <c:minorTickMark val="none"/>
        <c:tickLblPos val="nextTo"/>
        <c:crossAx val="57418610"/>
        <c:crosses val="autoZero"/>
        <c:auto val="0"/>
        <c:lblOffset val="100"/>
        <c:tickLblSkip val="1"/>
        <c:noMultiLvlLbl val="0"/>
      </c:catAx>
      <c:valAx>
        <c:axId val="574186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0321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</c:ser>
        <c:axId val="47005443"/>
        <c:axId val="20395804"/>
      </c:areaChart>
      <c:catAx>
        <c:axId val="47005443"/>
        <c:scaling>
          <c:orientation val="minMax"/>
        </c:scaling>
        <c:axPos val="b"/>
        <c:delete val="1"/>
        <c:majorTickMark val="out"/>
        <c:minorTickMark val="none"/>
        <c:tickLblPos val="nextTo"/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544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344509"/>
        <c:axId val="414473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29.099123341001523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482263"/>
        <c:axId val="1796048"/>
      </c:line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447398"/>
        <c:crosses val="autoZero"/>
        <c:auto val="0"/>
        <c:lblOffset val="100"/>
        <c:tickLblSkip val="1"/>
        <c:noMultiLvlLbl val="0"/>
      </c:catAx>
      <c:valAx>
        <c:axId val="41447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344509"/>
        <c:crossesAt val="1"/>
        <c:crossBetween val="between"/>
        <c:dispUnits/>
      </c:valAx>
      <c:catAx>
        <c:axId val="37482263"/>
        <c:scaling>
          <c:orientation val="minMax"/>
        </c:scaling>
        <c:axPos val="b"/>
        <c:delete val="1"/>
        <c:majorTickMark val="in"/>
        <c:minorTickMark val="none"/>
        <c:tickLblPos val="nextTo"/>
        <c:crossAx val="1796048"/>
        <c:crosses val="autoZero"/>
        <c:auto val="0"/>
        <c:lblOffset val="100"/>
        <c:tickLblSkip val="1"/>
        <c:noMultiLvlLbl val="0"/>
      </c:catAx>
      <c:valAx>
        <c:axId val="179604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4822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Tolerance'!$G$2:$G$17</c:f>
              <c:numCache>
                <c:ptCount val="16"/>
                <c:pt idx="0">
                  <c:v>0.01</c:v>
                </c:pt>
                <c:pt idx="1">
                  <c:v>0.0242</c:v>
                </c:pt>
                <c:pt idx="2">
                  <c:v>0.0384</c:v>
                </c:pt>
                <c:pt idx="3">
                  <c:v>0.0462</c:v>
                </c:pt>
                <c:pt idx="4">
                  <c:v>0.0236</c:v>
                </c:pt>
                <c:pt idx="5">
                  <c:v>0.0344</c:v>
                </c:pt>
                <c:pt idx="6">
                  <c:v>0.027</c:v>
                </c:pt>
                <c:pt idx="7">
                  <c:v>0.0318</c:v>
                </c:pt>
                <c:pt idx="8">
                  <c:v>0.0364</c:v>
                </c:pt>
                <c:pt idx="9">
                  <c:v>0.0208</c:v>
                </c:pt>
                <c:pt idx="10">
                  <c:v>0.014</c:v>
                </c:pt>
                <c:pt idx="11">
                  <c:v>0.0156</c:v>
                </c:pt>
                <c:pt idx="12">
                  <c:v>0.0306</c:v>
                </c:pt>
                <c:pt idx="13">
                  <c:v>0.043</c:v>
                </c:pt>
                <c:pt idx="14">
                  <c:v>0.0266</c:v>
                </c:pt>
                <c:pt idx="15">
                  <c:v>0.0256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0.014006250000000001</c:v>
                </c:pt>
                <c:pt idx="1">
                  <c:v>0.014006250000000001</c:v>
                </c:pt>
                <c:pt idx="2">
                  <c:v>0.014006250000000001</c:v>
                </c:pt>
                <c:pt idx="3">
                  <c:v>0.014006250000000001</c:v>
                </c:pt>
                <c:pt idx="4">
                  <c:v>0.014006250000000001</c:v>
                </c:pt>
                <c:pt idx="5">
                  <c:v>0.014006250000000001</c:v>
                </c:pt>
                <c:pt idx="6">
                  <c:v>0.014006250000000001</c:v>
                </c:pt>
                <c:pt idx="7">
                  <c:v>0.014006250000000001</c:v>
                </c:pt>
                <c:pt idx="8">
                  <c:v>0.014006250000000001</c:v>
                </c:pt>
                <c:pt idx="9">
                  <c:v>0.014006250000000001</c:v>
                </c:pt>
                <c:pt idx="10">
                  <c:v>0.014006250000000001</c:v>
                </c:pt>
                <c:pt idx="11">
                  <c:v>0.014006250000000001</c:v>
                </c:pt>
                <c:pt idx="12">
                  <c:v>0.014006250000000001</c:v>
                </c:pt>
                <c:pt idx="13">
                  <c:v>0.014006250000000001</c:v>
                </c:pt>
                <c:pt idx="14">
                  <c:v>0.014006250000000001</c:v>
                </c:pt>
                <c:pt idx="15">
                  <c:v>0.014006250000000001</c:v>
                </c:pt>
              </c:numCache>
            </c:numRef>
          </c:val>
          <c:smooth val="0"/>
        </c:ser>
        <c:marker val="1"/>
        <c:axId val="16164433"/>
        <c:axId val="11262170"/>
      </c:lineChart>
      <c:catAx>
        <c:axId val="16164433"/>
        <c:scaling>
          <c:orientation val="minMax"/>
        </c:scaling>
        <c:axPos val="b"/>
        <c:delete val="1"/>
        <c:majorTickMark val="out"/>
        <c:minorTickMark val="none"/>
        <c:tickLblPos val="nextTo"/>
        <c:crossAx val="11262170"/>
        <c:crosses val="autoZero"/>
        <c:auto val="1"/>
        <c:lblOffset val="100"/>
        <c:noMultiLvlLbl val="0"/>
      </c:catAx>
      <c:valAx>
        <c:axId val="1126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6164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250667"/>
        <c:axId val="3982054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840613"/>
        <c:axId val="4238926"/>
      </c:lineChart>
      <c:catAx>
        <c:axId val="34250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820548"/>
        <c:crosses val="autoZero"/>
        <c:auto val="0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50667"/>
        <c:crossesAt val="1"/>
        <c:crossBetween val="between"/>
        <c:dispUnits/>
      </c:valAx>
      <c:catAx>
        <c:axId val="22840613"/>
        <c:scaling>
          <c:orientation val="minMax"/>
        </c:scaling>
        <c:axPos val="b"/>
        <c:delete val="1"/>
        <c:majorTickMark val="in"/>
        <c:minorTickMark val="none"/>
        <c:tickLblPos val="nextTo"/>
        <c:crossAx val="4238926"/>
        <c:crosses val="autoZero"/>
        <c:auto val="0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8406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8150335"/>
        <c:axId val="7808696"/>
      </c:scatterChart>
      <c:valAx>
        <c:axId val="3815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8696"/>
        <c:crosses val="max"/>
        <c:crossBetween val="midCat"/>
        <c:dispUnits/>
      </c:valAx>
      <c:valAx>
        <c:axId val="7808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503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75.34363910910999</v>
      </c>
      <c r="C2" s="61">
        <v>-48.12184275438658</v>
      </c>
      <c r="D2" s="61">
        <v>-23.755758160840003</v>
      </c>
      <c r="E2" s="61">
        <v>-0.17749199</v>
      </c>
      <c r="F2" s="61">
        <v>0</v>
      </c>
      <c r="G2" s="61">
        <v>-0.98412225</v>
      </c>
    </row>
    <row r="3" spans="1:7" ht="12.75">
      <c r="A3" t="s">
        <v>62</v>
      </c>
      <c r="B3" s="61">
        <v>76.39662917419999</v>
      </c>
      <c r="C3" s="61">
        <v>-48.14532390831867</v>
      </c>
      <c r="D3" s="61">
        <v>-20.113553908239993</v>
      </c>
      <c r="E3" s="61">
        <v>0.05856903</v>
      </c>
      <c r="F3" s="61">
        <v>0</v>
      </c>
      <c r="G3" s="61">
        <v>-0.99828336</v>
      </c>
    </row>
    <row r="4" spans="1:7" ht="12.75">
      <c r="A4" t="s">
        <v>63</v>
      </c>
      <c r="B4" s="61">
        <v>78.66858927840002</v>
      </c>
      <c r="C4" s="61">
        <v>-48.20693933943002</v>
      </c>
      <c r="D4" s="61">
        <v>-7.228627874408998</v>
      </c>
      <c r="E4" s="61">
        <v>0.47567375</v>
      </c>
      <c r="F4" s="61">
        <v>0</v>
      </c>
      <c r="G4" s="61">
        <v>-0.87962178</v>
      </c>
    </row>
    <row r="5" spans="1:7" ht="12.75">
      <c r="A5" t="s">
        <v>64</v>
      </c>
      <c r="B5" s="61">
        <v>78.92480950497</v>
      </c>
      <c r="C5" s="61">
        <v>-48.25160953775347</v>
      </c>
      <c r="D5" s="61">
        <v>-3.445931601861991</v>
      </c>
      <c r="E5" s="61">
        <v>0.7447853</v>
      </c>
      <c r="F5" s="61">
        <v>0</v>
      </c>
      <c r="G5" s="61">
        <v>-0.66730417</v>
      </c>
    </row>
    <row r="6" spans="1:7" ht="12.75">
      <c r="A6" t="s">
        <v>65</v>
      </c>
      <c r="B6" s="61">
        <v>38.561240406059994</v>
      </c>
      <c r="C6" s="61">
        <v>-53.85549422101643</v>
      </c>
      <c r="D6" s="61">
        <v>-12.38065985101</v>
      </c>
      <c r="E6" s="61">
        <v>0.97367732</v>
      </c>
      <c r="F6" s="61">
        <v>0</v>
      </c>
      <c r="G6" s="61">
        <v>0.22793088</v>
      </c>
    </row>
    <row r="7" spans="1:7" ht="12.75">
      <c r="A7" t="s">
        <v>66</v>
      </c>
      <c r="B7" s="61">
        <v>36.18091692419999</v>
      </c>
      <c r="C7" s="61">
        <v>-53.9156584084242</v>
      </c>
      <c r="D7" s="61">
        <v>-11.61642158860001</v>
      </c>
      <c r="E7" s="61">
        <v>0.73553887</v>
      </c>
      <c r="F7" s="61">
        <v>0</v>
      </c>
      <c r="G7" s="61">
        <v>0.67748252</v>
      </c>
    </row>
    <row r="8" spans="1:7" ht="12.75">
      <c r="A8" t="s">
        <v>67</v>
      </c>
      <c r="B8" s="61">
        <v>37.97199082359998</v>
      </c>
      <c r="C8" s="61">
        <v>-53.96149169565183</v>
      </c>
      <c r="D8" s="61">
        <v>-1.4587367453260072</v>
      </c>
      <c r="E8" s="61">
        <v>0.95597305</v>
      </c>
      <c r="F8" s="61">
        <v>0</v>
      </c>
      <c r="G8" s="61">
        <v>0.29345448</v>
      </c>
    </row>
    <row r="9" spans="1:7" ht="12.75">
      <c r="A9" t="s">
        <v>68</v>
      </c>
      <c r="B9" s="61">
        <v>40.47014811462999</v>
      </c>
      <c r="C9" s="61">
        <v>-53.88942298854077</v>
      </c>
      <c r="D9" s="61">
        <v>-1.5547062680450052</v>
      </c>
      <c r="E9" s="61">
        <v>0.77042997</v>
      </c>
      <c r="F9" s="61">
        <v>0</v>
      </c>
      <c r="G9" s="61">
        <v>0.63752464</v>
      </c>
    </row>
    <row r="10" spans="1:7" ht="12.75">
      <c r="A10" t="s">
        <v>69</v>
      </c>
      <c r="B10" s="61">
        <v>36.18091622100836</v>
      </c>
      <c r="C10" s="61">
        <v>53.9699414390917</v>
      </c>
      <c r="D10" s="61">
        <v>-11.616421332659172</v>
      </c>
      <c r="E10" s="61">
        <v>0.99962883</v>
      </c>
      <c r="F10" s="61">
        <v>0</v>
      </c>
      <c r="G10" s="61">
        <v>0.02724344</v>
      </c>
    </row>
    <row r="11" spans="1:7" ht="12.75">
      <c r="A11" t="s">
        <v>70</v>
      </c>
      <c r="B11" s="61">
        <v>38.561240406060016</v>
      </c>
      <c r="C11" s="61">
        <v>53.969705921292366</v>
      </c>
      <c r="D11" s="61">
        <v>-12.380659851010005</v>
      </c>
      <c r="E11" s="61">
        <v>0.5099193</v>
      </c>
      <c r="F11" s="61">
        <v>0</v>
      </c>
      <c r="G11" s="61">
        <v>0.86022225</v>
      </c>
    </row>
    <row r="12" spans="1:7" ht="12.75">
      <c r="A12" t="s">
        <v>71</v>
      </c>
      <c r="B12" s="61">
        <v>37.971990823599995</v>
      </c>
      <c r="C12" s="61">
        <v>53.90140847353081</v>
      </c>
      <c r="D12" s="61">
        <v>-1.458736745326005</v>
      </c>
      <c r="E12" s="61">
        <v>0.28853223</v>
      </c>
      <c r="F12" s="61">
        <v>0</v>
      </c>
      <c r="G12" s="61">
        <v>0.95747018</v>
      </c>
    </row>
    <row r="13" spans="1:7" ht="12.75">
      <c r="A13" t="s">
        <v>72</v>
      </c>
      <c r="B13" s="61">
        <v>40.47014811463001</v>
      </c>
      <c r="C13" s="61">
        <v>53.95527718779976</v>
      </c>
      <c r="D13" s="61">
        <v>-1.5547062680450041</v>
      </c>
      <c r="E13" s="61">
        <v>-0.44234529</v>
      </c>
      <c r="F13" s="61">
        <v>0</v>
      </c>
      <c r="G13" s="61">
        <v>0.89684483</v>
      </c>
    </row>
    <row r="14" spans="1:7" ht="12.75">
      <c r="A14" t="s">
        <v>73</v>
      </c>
      <c r="B14" s="61">
        <v>75.34363910910999</v>
      </c>
      <c r="C14" s="61">
        <v>48.30335734784286</v>
      </c>
      <c r="D14" s="61">
        <v>-23.755758160840017</v>
      </c>
      <c r="E14" s="61">
        <v>0.35223858</v>
      </c>
      <c r="F14" s="61">
        <v>0</v>
      </c>
      <c r="G14" s="61">
        <v>0.93591024</v>
      </c>
    </row>
    <row r="15" spans="1:7" ht="12.75">
      <c r="A15" t="s">
        <v>74</v>
      </c>
      <c r="B15" s="61">
        <v>76.3966291742</v>
      </c>
      <c r="C15" s="61">
        <v>48.33407615934715</v>
      </c>
      <c r="D15" s="61">
        <v>-20.11355390824</v>
      </c>
      <c r="E15" s="61">
        <v>0.71738271</v>
      </c>
      <c r="F15" s="61">
        <v>0</v>
      </c>
      <c r="G15" s="61">
        <v>0.69667931</v>
      </c>
    </row>
    <row r="16" spans="1:7" ht="12.75">
      <c r="A16" t="s">
        <v>75</v>
      </c>
      <c r="B16" s="61">
        <v>78.66858927839999</v>
      </c>
      <c r="C16" s="61">
        <v>48.31456092143901</v>
      </c>
      <c r="D16" s="61">
        <v>-7.228627874409005</v>
      </c>
      <c r="E16" s="61">
        <v>0.61821523</v>
      </c>
      <c r="F16" s="61">
        <v>0</v>
      </c>
      <c r="G16" s="61">
        <v>0.78600886</v>
      </c>
    </row>
    <row r="17" spans="1:7" ht="12.75">
      <c r="A17" t="s">
        <v>76</v>
      </c>
      <c r="B17" s="61">
        <v>78.92480950497</v>
      </c>
      <c r="C17" s="61">
        <v>48.15109092157287</v>
      </c>
      <c r="D17" s="61">
        <v>-3.4459316018620045</v>
      </c>
      <c r="E17" s="61">
        <v>0.0557551</v>
      </c>
      <c r="F17" s="61">
        <v>0</v>
      </c>
      <c r="G17" s="61">
        <v>0.99844447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75.34274971230661</v>
      </c>
      <c r="C2" s="61">
        <v>-48.12184275438658</v>
      </c>
      <c r="D2" s="61">
        <v>-23.76068951119781</v>
      </c>
      <c r="E2" s="61">
        <v>0.03</v>
      </c>
      <c r="F2" s="61">
        <v>-0.03</v>
      </c>
      <c r="G2" s="61">
        <v>0.01</v>
      </c>
    </row>
    <row r="3" spans="1:7" ht="12.75">
      <c r="A3" t="s">
        <v>62</v>
      </c>
      <c r="B3" s="61">
        <v>76.39733946101086</v>
      </c>
      <c r="C3" s="61">
        <v>-48.14532390831867</v>
      </c>
      <c r="D3" s="61">
        <v>-20.12566043465137</v>
      </c>
      <c r="E3" s="61">
        <v>0.03</v>
      </c>
      <c r="F3" s="61">
        <v>-0.03</v>
      </c>
      <c r="G3" s="61">
        <v>0.0242</v>
      </c>
    </row>
    <row r="4" spans="1:7" ht="12.75">
      <c r="A4" t="s">
        <v>63</v>
      </c>
      <c r="B4" s="61">
        <v>78.67772938344788</v>
      </c>
      <c r="C4" s="61">
        <v>-48.206939339430015</v>
      </c>
      <c r="D4" s="61">
        <v>-7.245529869696043</v>
      </c>
      <c r="E4" s="61">
        <v>0.03</v>
      </c>
      <c r="F4" s="61">
        <v>-0.03</v>
      </c>
      <c r="G4" s="61">
        <v>0.0384</v>
      </c>
    </row>
    <row r="5" spans="1:7" ht="12.75">
      <c r="A5" t="s">
        <v>64</v>
      </c>
      <c r="B5" s="61">
        <v>78.94204306867236</v>
      </c>
      <c r="C5" s="61">
        <v>-48.25160953775347</v>
      </c>
      <c r="D5" s="61">
        <v>-3.4613723321211687</v>
      </c>
      <c r="E5" s="61">
        <v>0.03</v>
      </c>
      <c r="F5" s="61">
        <v>-0.03</v>
      </c>
      <c r="G5" s="61">
        <v>0.0462</v>
      </c>
    </row>
    <row r="6" spans="1:7" ht="12.75">
      <c r="A6" t="s">
        <v>65</v>
      </c>
      <c r="B6" s="61">
        <v>38.57272676721698</v>
      </c>
      <c r="C6" s="61">
        <v>-53.855494221016436</v>
      </c>
      <c r="D6" s="61">
        <v>-12.377970976208317</v>
      </c>
      <c r="E6" s="61">
        <v>0.03</v>
      </c>
      <c r="F6" s="61">
        <v>-0.03</v>
      </c>
      <c r="G6" s="61">
        <v>0.0236</v>
      </c>
    </row>
    <row r="7" spans="1:7" ht="12.75">
      <c r="A7" t="s">
        <v>66</v>
      </c>
      <c r="B7" s="61">
        <v>36.1935515008519</v>
      </c>
      <c r="C7" s="61">
        <v>-53.9156584084242</v>
      </c>
      <c r="D7" s="61">
        <v>-11.6047842636542</v>
      </c>
      <c r="E7" s="61">
        <v>0.03</v>
      </c>
      <c r="F7" s="61">
        <v>-0.03</v>
      </c>
      <c r="G7" s="61">
        <v>0.0344</v>
      </c>
    </row>
    <row r="8" spans="1:7" ht="12.75">
      <c r="A8" t="s">
        <v>67</v>
      </c>
      <c r="B8" s="61">
        <v>37.984898468667865</v>
      </c>
      <c r="C8" s="61">
        <v>-53.96149169565183</v>
      </c>
      <c r="D8" s="61">
        <v>-1.4547744931821285</v>
      </c>
      <c r="E8" s="61">
        <v>0.03</v>
      </c>
      <c r="F8" s="61">
        <v>-0.03</v>
      </c>
      <c r="G8" s="61">
        <v>0.027</v>
      </c>
    </row>
    <row r="9" spans="1:7" ht="12.75">
      <c r="A9" t="s">
        <v>68</v>
      </c>
      <c r="B9" s="61">
        <v>40.48238480533062</v>
      </c>
      <c r="C9" s="61">
        <v>-53.88942298854077</v>
      </c>
      <c r="D9" s="61">
        <v>-1.544580504329165</v>
      </c>
      <c r="E9" s="61">
        <v>0.03</v>
      </c>
      <c r="F9" s="61">
        <v>-0.03</v>
      </c>
      <c r="G9" s="61">
        <v>0.0318</v>
      </c>
    </row>
    <row r="10" spans="1:7" ht="12.75">
      <c r="A10" t="s">
        <v>69</v>
      </c>
      <c r="B10" s="61">
        <v>36.19906776359764</v>
      </c>
      <c r="C10" s="61">
        <v>53.9699414390917</v>
      </c>
      <c r="D10" s="61">
        <v>-11.615926638643415</v>
      </c>
      <c r="E10" s="61">
        <v>0.03</v>
      </c>
      <c r="F10" s="61">
        <v>-0.03</v>
      </c>
      <c r="G10" s="61">
        <v>0.0364</v>
      </c>
    </row>
    <row r="11" spans="1:7" ht="12.75">
      <c r="A11" t="s">
        <v>70</v>
      </c>
      <c r="B11" s="61">
        <v>38.56654511656984</v>
      </c>
      <c r="C11" s="61">
        <v>53.969705921292366</v>
      </c>
      <c r="D11" s="61">
        <v>-12.371710925126706</v>
      </c>
      <c r="E11" s="61">
        <v>0.03</v>
      </c>
      <c r="F11" s="61">
        <v>-0.03</v>
      </c>
      <c r="G11" s="61">
        <v>0.0208</v>
      </c>
    </row>
    <row r="12" spans="1:7" ht="12.75">
      <c r="A12" t="s">
        <v>71</v>
      </c>
      <c r="B12" s="61">
        <v>37.974016710517326</v>
      </c>
      <c r="C12" s="61">
        <v>53.90140847353081</v>
      </c>
      <c r="D12" s="61">
        <v>-1.4520140082406847</v>
      </c>
      <c r="E12" s="61">
        <v>0.03</v>
      </c>
      <c r="F12" s="61">
        <v>-0.03</v>
      </c>
      <c r="G12" s="61">
        <v>0.014</v>
      </c>
    </row>
    <row r="13" spans="1:7" ht="12.75">
      <c r="A13" t="s">
        <v>72</v>
      </c>
      <c r="B13" s="61">
        <v>40.46670186725236</v>
      </c>
      <c r="C13" s="61">
        <v>53.95527718779976</v>
      </c>
      <c r="D13" s="61">
        <v>-1.5477190813342574</v>
      </c>
      <c r="E13" s="61">
        <v>0.03</v>
      </c>
      <c r="F13" s="61">
        <v>-0.03</v>
      </c>
      <c r="G13" s="61">
        <v>0.0156</v>
      </c>
    </row>
    <row r="14" spans="1:7" ht="12.75">
      <c r="A14" t="s">
        <v>73</v>
      </c>
      <c r="B14" s="61">
        <v>75.34903089423938</v>
      </c>
      <c r="C14" s="61">
        <v>48.30335734784286</v>
      </c>
      <c r="D14" s="61">
        <v>-23.741431999089155</v>
      </c>
      <c r="E14" s="61">
        <v>0.03</v>
      </c>
      <c r="F14" s="61">
        <v>-0.03</v>
      </c>
      <c r="G14" s="61">
        <v>0.0306</v>
      </c>
    </row>
    <row r="15" spans="1:7" ht="12.75">
      <c r="A15" t="s">
        <v>74</v>
      </c>
      <c r="B15" s="61">
        <v>76.41202257099532</v>
      </c>
      <c r="C15" s="61">
        <v>48.33407615934715</v>
      </c>
      <c r="D15" s="61">
        <v>-20.098604759187793</v>
      </c>
      <c r="E15" s="61">
        <v>0.03</v>
      </c>
      <c r="F15" s="61">
        <v>-0.03</v>
      </c>
      <c r="G15" s="61">
        <v>0.043</v>
      </c>
    </row>
    <row r="16" spans="1:7" ht="12.75">
      <c r="A16" t="s">
        <v>75</v>
      </c>
      <c r="B16" s="61">
        <v>78.67681305662255</v>
      </c>
      <c r="C16" s="61">
        <v>48.31456092143901</v>
      </c>
      <c r="D16" s="61">
        <v>-7.218172029589709</v>
      </c>
      <c r="E16" s="61">
        <v>0.03</v>
      </c>
      <c r="F16" s="61">
        <v>-0.03</v>
      </c>
      <c r="G16" s="61">
        <v>0.0266</v>
      </c>
    </row>
    <row r="17" spans="1:7" ht="12.75">
      <c r="A17" t="s">
        <v>76</v>
      </c>
      <c r="B17" s="61">
        <v>78.92552543689027</v>
      </c>
      <c r="C17" s="61">
        <v>48.15109092157288</v>
      </c>
      <c r="D17" s="61">
        <v>-3.433110922943559</v>
      </c>
      <c r="E17" s="61">
        <v>0.03</v>
      </c>
      <c r="F17" s="61">
        <v>-0.03</v>
      </c>
      <c r="G17" s="61">
        <v>0.0256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39140.332916666666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0.03</v>
      </c>
      <c r="D7" s="68"/>
      <c r="E7" s="67" t="s">
        <v>19</v>
      </c>
      <c r="F7" s="67"/>
      <c r="G7" s="36">
        <v>0.014006250000000001</v>
      </c>
      <c r="H7" s="6"/>
    </row>
    <row r="8" spans="2:8" ht="13.5">
      <c r="B8" s="57" t="s">
        <v>37</v>
      </c>
      <c r="C8" s="68">
        <v>-0.03</v>
      </c>
      <c r="D8" s="68"/>
      <c r="E8" s="63" t="s">
        <v>12</v>
      </c>
      <c r="F8" s="63"/>
      <c r="G8" s="35">
        <v>0.02313896862049071</v>
      </c>
      <c r="H8" s="5"/>
    </row>
    <row r="9" spans="5:8" ht="13.5">
      <c r="E9" s="63" t="s">
        <v>13</v>
      </c>
      <c r="F9" s="63"/>
      <c r="G9" s="35">
        <v>0.005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0.01813896862049071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16</v>
      </c>
      <c r="N12" s="43">
        <v>16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16</v>
      </c>
      <c r="N15" s="43">
        <v>16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0.018151542589279757</v>
      </c>
      <c r="L18" s="41">
        <v>7.105427357601002E-15</v>
      </c>
      <c r="M18" s="41">
        <v>0.014949149052206678</v>
      </c>
      <c r="N18" s="50">
        <v>0.02313896862049071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-0.0034462473776457614</v>
      </c>
      <c r="L19" s="41">
        <v>-7.105427357601002E-15</v>
      </c>
      <c r="M19" s="41">
        <v>-0.016901995287044613</v>
      </c>
      <c r="N19" s="50">
        <v>0.005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0.021597789966925518</v>
      </c>
      <c r="L20" s="41">
        <v>1.4210854715202004E-14</v>
      </c>
      <c r="M20" s="41">
        <v>0.03185114433925129</v>
      </c>
      <c r="N20" s="50">
        <v>0.01813896862049071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0.007951288565090753</v>
      </c>
      <c r="L22" s="41">
        <v>4.440892098500626E-16</v>
      </c>
      <c r="M22" s="41">
        <v>0.0034211869704837278</v>
      </c>
      <c r="N22" s="50">
        <v>0.014006250000000001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0.01030023082812024</v>
      </c>
      <c r="L23" s="41">
        <v>3.076740298213702E-15</v>
      </c>
      <c r="M23" s="41">
        <v>0.010702284048248108</v>
      </c>
      <c r="N23" s="50">
        <v>0.014853741581229441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0.006762387370721722</v>
      </c>
      <c r="L24" s="41">
        <v>3.1443690430307342E-15</v>
      </c>
      <c r="M24" s="41">
        <v>0.010473298802185975</v>
      </c>
      <c r="N24" s="50">
        <v>0.005107571993292568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75.34274971230661</v>
      </c>
      <c r="D47" s="24">
        <v>-48.12184275438658</v>
      </c>
      <c r="E47" s="24">
        <v>-23.76068951119781</v>
      </c>
      <c r="F47" s="60">
        <v>0.01</v>
      </c>
    </row>
    <row r="48" spans="2:6" ht="13.5">
      <c r="B48" s="27" t="s">
        <v>62</v>
      </c>
      <c r="C48" s="24">
        <v>76.39733946101086</v>
      </c>
      <c r="D48" s="24">
        <v>-48.14532390831867</v>
      </c>
      <c r="E48" s="24">
        <v>-20.12566043465137</v>
      </c>
      <c r="F48" s="60">
        <v>0.0242</v>
      </c>
    </row>
    <row r="49" spans="2:6" ht="13.5">
      <c r="B49" s="27" t="s">
        <v>63</v>
      </c>
      <c r="C49" s="24">
        <v>78.67772938344788</v>
      </c>
      <c r="D49" s="24">
        <v>-48.206939339430015</v>
      </c>
      <c r="E49" s="24">
        <v>-7.245529869696043</v>
      </c>
      <c r="F49" s="60">
        <v>0.0384</v>
      </c>
    </row>
    <row r="50" spans="2:6" ht="13.5">
      <c r="B50" s="27" t="s">
        <v>64</v>
      </c>
      <c r="C50" s="24">
        <v>78.94204306867236</v>
      </c>
      <c r="D50" s="24">
        <v>-48.25160953775347</v>
      </c>
      <c r="E50" s="24">
        <v>-3.4613723321211687</v>
      </c>
      <c r="F50" s="60">
        <v>0.0462</v>
      </c>
    </row>
    <row r="51" spans="2:6" ht="13.5">
      <c r="B51" s="27" t="s">
        <v>65</v>
      </c>
      <c r="C51" s="24">
        <v>38.57272676721698</v>
      </c>
      <c r="D51" s="24">
        <v>-53.855494221016436</v>
      </c>
      <c r="E51" s="24">
        <v>-12.377970976208317</v>
      </c>
      <c r="F51" s="60">
        <v>0.0236</v>
      </c>
    </row>
    <row r="52" spans="2:6" ht="13.5">
      <c r="B52" s="27" t="s">
        <v>66</v>
      </c>
      <c r="C52" s="24">
        <v>36.1935515008519</v>
      </c>
      <c r="D52" s="24">
        <v>-53.9156584084242</v>
      </c>
      <c r="E52" s="24">
        <v>-11.6047842636542</v>
      </c>
      <c r="F52" s="60">
        <v>0.0344</v>
      </c>
    </row>
    <row r="53" spans="2:6" ht="13.5">
      <c r="B53" s="27" t="s">
        <v>67</v>
      </c>
      <c r="C53" s="24">
        <v>37.984898468667865</v>
      </c>
      <c r="D53" s="24">
        <v>-53.96149169565183</v>
      </c>
      <c r="E53" s="24">
        <v>-1.4547744931821285</v>
      </c>
      <c r="F53" s="60">
        <v>0.027</v>
      </c>
    </row>
    <row r="54" spans="2:6" ht="13.5">
      <c r="B54" s="27" t="s">
        <v>68</v>
      </c>
      <c r="C54" s="24">
        <v>40.48238480533062</v>
      </c>
      <c r="D54" s="24">
        <v>-53.88942298854077</v>
      </c>
      <c r="E54" s="24">
        <v>-1.544580504329165</v>
      </c>
      <c r="F54" s="60">
        <v>0.0318</v>
      </c>
    </row>
    <row r="55" spans="2:6" ht="13.5">
      <c r="B55" s="27" t="s">
        <v>69</v>
      </c>
      <c r="C55" s="24">
        <v>36.19906776359764</v>
      </c>
      <c r="D55" s="24">
        <v>53.9699414390917</v>
      </c>
      <c r="E55" s="24">
        <v>-11.615926638643415</v>
      </c>
      <c r="F55" s="60">
        <v>0.0364</v>
      </c>
    </row>
    <row r="56" spans="2:6" ht="13.5">
      <c r="B56" s="27" t="s">
        <v>70</v>
      </c>
      <c r="C56" s="24">
        <v>38.56654511656984</v>
      </c>
      <c r="D56" s="24">
        <v>53.969705921292366</v>
      </c>
      <c r="E56" s="24">
        <v>-12.371710925126706</v>
      </c>
      <c r="F56" s="60">
        <v>0.0208</v>
      </c>
    </row>
    <row r="57" spans="2:6" ht="13.5">
      <c r="B57" s="27" t="s">
        <v>71</v>
      </c>
      <c r="C57" s="24">
        <v>37.974016710517326</v>
      </c>
      <c r="D57" s="24">
        <v>53.90140847353081</v>
      </c>
      <c r="E57" s="24">
        <v>-1.4520140082406847</v>
      </c>
      <c r="F57" s="60">
        <v>0.014</v>
      </c>
    </row>
    <row r="58" spans="2:6" ht="13.5">
      <c r="B58" s="27" t="s">
        <v>72</v>
      </c>
      <c r="C58" s="24">
        <v>40.46670186725236</v>
      </c>
      <c r="D58" s="24">
        <v>53.95527718779976</v>
      </c>
      <c r="E58" s="24">
        <v>-1.5477190813342574</v>
      </c>
      <c r="F58" s="60">
        <v>0.0156</v>
      </c>
    </row>
    <row r="59" spans="2:6" ht="13.5">
      <c r="B59" s="27" t="s">
        <v>73</v>
      </c>
      <c r="C59" s="24">
        <v>75.34903089423938</v>
      </c>
      <c r="D59" s="24">
        <v>48.30335734784286</v>
      </c>
      <c r="E59" s="24">
        <v>-23.741431999089155</v>
      </c>
      <c r="F59" s="60">
        <v>0.0306</v>
      </c>
    </row>
    <row r="60" spans="2:6" ht="13.5">
      <c r="B60" s="27" t="s">
        <v>74</v>
      </c>
      <c r="C60" s="24">
        <v>76.41202257099532</v>
      </c>
      <c r="D60" s="24">
        <v>48.33407615934715</v>
      </c>
      <c r="E60" s="24">
        <v>-20.098604759187793</v>
      </c>
      <c r="F60" s="60">
        <v>0.043</v>
      </c>
    </row>
    <row r="61" spans="2:6" ht="13.5">
      <c r="B61" s="27" t="s">
        <v>75</v>
      </c>
      <c r="C61" s="24">
        <v>78.67681305662255</v>
      </c>
      <c r="D61" s="24">
        <v>48.31456092143901</v>
      </c>
      <c r="E61" s="24">
        <v>-7.218172029589709</v>
      </c>
      <c r="F61" s="60">
        <v>0.0266</v>
      </c>
    </row>
    <row r="62" spans="2:6" ht="13.5">
      <c r="B62" s="27" t="s">
        <v>76</v>
      </c>
      <c r="C62" s="24">
        <v>78.92552543689027</v>
      </c>
      <c r="D62" s="24">
        <v>48.15109092157288</v>
      </c>
      <c r="E62" s="24">
        <v>-3.433110922943559</v>
      </c>
      <c r="F62" s="60">
        <v>0.0256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39140.332916666666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0.014006250000000001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0.03</v>
      </c>
      <c r="D8" s="73"/>
      <c r="E8" s="1"/>
      <c r="F8" s="14" t="s">
        <v>12</v>
      </c>
      <c r="G8" s="35">
        <v>0.02313896862049071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-0.03</v>
      </c>
      <c r="D9" s="73"/>
      <c r="E9" s="1"/>
      <c r="F9" s="14" t="s">
        <v>13</v>
      </c>
      <c r="G9" s="35">
        <v>0.005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0.01813896862049071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0.005107571993292568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-0.000889396803373188</v>
      </c>
      <c r="D47" s="24">
        <v>0</v>
      </c>
      <c r="E47" s="24">
        <v>-0.004931350357807673</v>
      </c>
      <c r="F47" s="60">
        <v>0.01</v>
      </c>
    </row>
    <row r="48" spans="2:6" ht="13.5">
      <c r="B48" s="27" t="s">
        <v>62</v>
      </c>
      <c r="C48" s="24">
        <v>0.0007102868108717075</v>
      </c>
      <c r="D48" s="24">
        <v>0</v>
      </c>
      <c r="E48" s="24">
        <v>-0.012106526411375995</v>
      </c>
      <c r="F48" s="60">
        <v>0.0242</v>
      </c>
    </row>
    <row r="49" spans="2:6" ht="13.5">
      <c r="B49" s="27" t="s">
        <v>63</v>
      </c>
      <c r="C49" s="24">
        <v>0.009140105047862335</v>
      </c>
      <c r="D49" s="24">
        <v>7.105427357601002E-15</v>
      </c>
      <c r="E49" s="24">
        <v>-0.016901995287044613</v>
      </c>
      <c r="F49" s="60">
        <v>0.0384</v>
      </c>
    </row>
    <row r="50" spans="2:6" ht="13.5">
      <c r="B50" s="27" t="s">
        <v>64</v>
      </c>
      <c r="C50" s="24">
        <v>0.017233563702362176</v>
      </c>
      <c r="D50" s="24">
        <v>0</v>
      </c>
      <c r="E50" s="24">
        <v>-0.015440730259177471</v>
      </c>
      <c r="F50" s="60">
        <v>0.0462</v>
      </c>
    </row>
    <row r="51" spans="2:6" ht="13.5">
      <c r="B51" s="27" t="s">
        <v>65</v>
      </c>
      <c r="C51" s="24">
        <v>0.011486361156983094</v>
      </c>
      <c r="D51" s="24">
        <v>-7.105427357601002E-15</v>
      </c>
      <c r="E51" s="24">
        <v>0.0026888748016826725</v>
      </c>
      <c r="F51" s="60">
        <v>0.0236</v>
      </c>
    </row>
    <row r="52" spans="2:6" ht="13.5">
      <c r="B52" s="27" t="s">
        <v>66</v>
      </c>
      <c r="C52" s="24">
        <v>0.012634576651912255</v>
      </c>
      <c r="D52" s="24">
        <v>0</v>
      </c>
      <c r="E52" s="24">
        <v>0.011637324945811045</v>
      </c>
      <c r="F52" s="60">
        <v>0.0344</v>
      </c>
    </row>
    <row r="53" spans="2:6" ht="13.5">
      <c r="B53" s="27" t="s">
        <v>67</v>
      </c>
      <c r="C53" s="24">
        <v>0.012907645067883777</v>
      </c>
      <c r="D53" s="24">
        <v>0</v>
      </c>
      <c r="E53" s="24">
        <v>0.003962252143878686</v>
      </c>
      <c r="F53" s="60">
        <v>0.027</v>
      </c>
    </row>
    <row r="54" spans="2:6" ht="13.5">
      <c r="B54" s="27" t="s">
        <v>68</v>
      </c>
      <c r="C54" s="24">
        <v>0.012236690700625275</v>
      </c>
      <c r="D54" s="24">
        <v>0</v>
      </c>
      <c r="E54" s="24">
        <v>0.010125763715840286</v>
      </c>
      <c r="F54" s="60">
        <v>0.0318</v>
      </c>
    </row>
    <row r="55" spans="2:6" ht="13.5">
      <c r="B55" s="27" t="s">
        <v>69</v>
      </c>
      <c r="C55" s="24">
        <v>0.018151542589279757</v>
      </c>
      <c r="D55" s="24">
        <v>0</v>
      </c>
      <c r="E55" s="24">
        <v>0.000494694015756636</v>
      </c>
      <c r="F55" s="60">
        <v>0.0364</v>
      </c>
    </row>
    <row r="56" spans="2:6" ht="13.5">
      <c r="B56" s="27" t="s">
        <v>70</v>
      </c>
      <c r="C56" s="24">
        <v>0.0053047105098258385</v>
      </c>
      <c r="D56" s="24">
        <v>0</v>
      </c>
      <c r="E56" s="24">
        <v>0.008948925883299097</v>
      </c>
      <c r="F56" s="60">
        <v>0.0208</v>
      </c>
    </row>
    <row r="57" spans="2:6" ht="13.5">
      <c r="B57" s="27" t="s">
        <v>71</v>
      </c>
      <c r="C57" s="24">
        <v>0.0020258869173304106</v>
      </c>
      <c r="D57" s="24">
        <v>0</v>
      </c>
      <c r="E57" s="24">
        <v>0.0067227370853202295</v>
      </c>
      <c r="F57" s="60">
        <v>0.014</v>
      </c>
    </row>
    <row r="58" spans="2:6" ht="13.5">
      <c r="B58" s="27" t="s">
        <v>72</v>
      </c>
      <c r="C58" s="24">
        <v>-0.0034462473776457614</v>
      </c>
      <c r="D58" s="24">
        <v>0</v>
      </c>
      <c r="E58" s="24">
        <v>0.006987186710746718</v>
      </c>
      <c r="F58" s="60">
        <v>0.0156</v>
      </c>
    </row>
    <row r="59" spans="2:6" ht="13.5">
      <c r="B59" s="27" t="s">
        <v>73</v>
      </c>
      <c r="C59" s="24">
        <v>0.005391785129390314</v>
      </c>
      <c r="D59" s="24">
        <v>0</v>
      </c>
      <c r="E59" s="24">
        <v>0.014326161750862099</v>
      </c>
      <c r="F59" s="60">
        <v>0.0306</v>
      </c>
    </row>
    <row r="60" spans="2:6" ht="13.5">
      <c r="B60" s="27" t="s">
        <v>74</v>
      </c>
      <c r="C60" s="24">
        <v>0.015393396795317926</v>
      </c>
      <c r="D60" s="24">
        <v>0</v>
      </c>
      <c r="E60" s="24">
        <v>0.014949149052206678</v>
      </c>
      <c r="F60" s="60">
        <v>0.043</v>
      </c>
    </row>
    <row r="61" spans="2:6" ht="13.5">
      <c r="B61" s="27" t="s">
        <v>75</v>
      </c>
      <c r="C61" s="24">
        <v>0.008223778222557598</v>
      </c>
      <c r="D61" s="24">
        <v>0</v>
      </c>
      <c r="E61" s="24">
        <v>0.010455844819295734</v>
      </c>
      <c r="F61" s="60">
        <v>0.0266</v>
      </c>
    </row>
    <row r="62" spans="2:6" ht="13.5">
      <c r="B62" s="27" t="s">
        <v>76</v>
      </c>
      <c r="C62" s="24">
        <v>0.000715931920268531</v>
      </c>
      <c r="D62" s="24">
        <v>7.105427357601002E-15</v>
      </c>
      <c r="E62" s="24">
        <v>0.012820678918445516</v>
      </c>
      <c r="F62" s="60">
        <v>0.0256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39140.332916666666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0.014006250000000001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0.03</v>
      </c>
      <c r="D8" s="73"/>
      <c r="E8" s="2"/>
      <c r="F8" s="14" t="s">
        <v>12</v>
      </c>
      <c r="G8" s="35">
        <v>0.02313896862049071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-0.03</v>
      </c>
      <c r="D9" s="73"/>
      <c r="E9" s="2"/>
      <c r="F9" s="14" t="s">
        <v>13</v>
      </c>
      <c r="G9" s="35">
        <v>0.005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0.01813896862049071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0.005107571993292568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75.34363910910999</v>
      </c>
      <c r="D47" s="24">
        <v>-48.12184275438658</v>
      </c>
      <c r="E47" s="24">
        <v>-23.755758160840003</v>
      </c>
      <c r="F47" s="60">
        <v>0.01</v>
      </c>
    </row>
    <row r="48" spans="2:6" ht="13.5">
      <c r="B48" s="27" t="s">
        <v>62</v>
      </c>
      <c r="C48" s="24">
        <v>76.39662917419999</v>
      </c>
      <c r="D48" s="24">
        <v>-48.14532390831867</v>
      </c>
      <c r="E48" s="24">
        <v>-20.113553908239993</v>
      </c>
      <c r="F48" s="60">
        <v>0.0242</v>
      </c>
    </row>
    <row r="49" spans="2:6" ht="13.5">
      <c r="B49" s="27" t="s">
        <v>63</v>
      </c>
      <c r="C49" s="24">
        <v>78.66858927840002</v>
      </c>
      <c r="D49" s="24">
        <v>-48.20693933943002</v>
      </c>
      <c r="E49" s="24">
        <v>-7.228627874408998</v>
      </c>
      <c r="F49" s="60">
        <v>0.0384</v>
      </c>
    </row>
    <row r="50" spans="2:6" ht="13.5">
      <c r="B50" s="27" t="s">
        <v>64</v>
      </c>
      <c r="C50" s="24">
        <v>78.92480950497</v>
      </c>
      <c r="D50" s="24">
        <v>-48.25160953775347</v>
      </c>
      <c r="E50" s="24">
        <v>-3.445931601861991</v>
      </c>
      <c r="F50" s="60">
        <v>0.0462</v>
      </c>
    </row>
    <row r="51" spans="2:6" ht="13.5">
      <c r="B51" s="27" t="s">
        <v>65</v>
      </c>
      <c r="C51" s="24">
        <v>38.561240406059994</v>
      </c>
      <c r="D51" s="24">
        <v>-53.85549422101643</v>
      </c>
      <c r="E51" s="24">
        <v>-12.38065985101</v>
      </c>
      <c r="F51" s="60">
        <v>0.0236</v>
      </c>
    </row>
    <row r="52" spans="2:6" ht="13.5">
      <c r="B52" s="27" t="s">
        <v>66</v>
      </c>
      <c r="C52" s="24">
        <v>36.18091692419999</v>
      </c>
      <c r="D52" s="24">
        <v>-53.9156584084242</v>
      </c>
      <c r="E52" s="24">
        <v>-11.61642158860001</v>
      </c>
      <c r="F52" s="60">
        <v>0.0344</v>
      </c>
    </row>
    <row r="53" spans="2:6" ht="13.5">
      <c r="B53" s="27" t="s">
        <v>67</v>
      </c>
      <c r="C53" s="24">
        <v>37.97199082359998</v>
      </c>
      <c r="D53" s="24">
        <v>-53.96149169565183</v>
      </c>
      <c r="E53" s="24">
        <v>-1.4587367453260072</v>
      </c>
      <c r="F53" s="60">
        <v>0.027</v>
      </c>
    </row>
    <row r="54" spans="2:6" ht="13.5">
      <c r="B54" s="27" t="s">
        <v>68</v>
      </c>
      <c r="C54" s="24">
        <v>40.47014811462999</v>
      </c>
      <c r="D54" s="24">
        <v>-53.88942298854077</v>
      </c>
      <c r="E54" s="24">
        <v>-1.5547062680450052</v>
      </c>
      <c r="F54" s="60">
        <v>0.0318</v>
      </c>
    </row>
    <row r="55" spans="2:6" ht="13.5">
      <c r="B55" s="27" t="s">
        <v>69</v>
      </c>
      <c r="C55" s="24">
        <v>36.18091622100836</v>
      </c>
      <c r="D55" s="24">
        <v>53.9699414390917</v>
      </c>
      <c r="E55" s="24">
        <v>-11.616421332659172</v>
      </c>
      <c r="F55" s="60">
        <v>0.0364</v>
      </c>
    </row>
    <row r="56" spans="2:6" ht="13.5">
      <c r="B56" s="27" t="s">
        <v>70</v>
      </c>
      <c r="C56" s="24">
        <v>38.561240406060016</v>
      </c>
      <c r="D56" s="24">
        <v>53.969705921292366</v>
      </c>
      <c r="E56" s="24">
        <v>-12.380659851010005</v>
      </c>
      <c r="F56" s="60">
        <v>0.0208</v>
      </c>
    </row>
    <row r="57" spans="2:6" ht="13.5">
      <c r="B57" s="27" t="s">
        <v>71</v>
      </c>
      <c r="C57" s="24">
        <v>37.971990823599995</v>
      </c>
      <c r="D57" s="24">
        <v>53.90140847353081</v>
      </c>
      <c r="E57" s="24">
        <v>-1.458736745326005</v>
      </c>
      <c r="F57" s="60">
        <v>0.014</v>
      </c>
    </row>
    <row r="58" spans="2:6" ht="13.5">
      <c r="B58" s="27" t="s">
        <v>72</v>
      </c>
      <c r="C58" s="24">
        <v>40.47014811463001</v>
      </c>
      <c r="D58" s="24">
        <v>53.95527718779976</v>
      </c>
      <c r="E58" s="24">
        <v>-1.5547062680450041</v>
      </c>
      <c r="F58" s="60">
        <v>0.0156</v>
      </c>
    </row>
    <row r="59" spans="2:6" ht="13.5">
      <c r="B59" s="27" t="s">
        <v>73</v>
      </c>
      <c r="C59" s="24">
        <v>75.34363910910999</v>
      </c>
      <c r="D59" s="24">
        <v>48.30335734784286</v>
      </c>
      <c r="E59" s="24">
        <v>-23.755758160840017</v>
      </c>
      <c r="F59" s="60">
        <v>0.0306</v>
      </c>
    </row>
    <row r="60" spans="2:6" ht="13.5">
      <c r="B60" s="27" t="s">
        <v>74</v>
      </c>
      <c r="C60" s="24">
        <v>76.3966291742</v>
      </c>
      <c r="D60" s="24">
        <v>48.33407615934715</v>
      </c>
      <c r="E60" s="24">
        <v>-20.11355390824</v>
      </c>
      <c r="F60" s="60">
        <v>0.043</v>
      </c>
    </row>
    <row r="61" spans="2:6" ht="13.5">
      <c r="B61" s="27" t="s">
        <v>75</v>
      </c>
      <c r="C61" s="24">
        <v>78.66858927839999</v>
      </c>
      <c r="D61" s="24">
        <v>48.31456092143901</v>
      </c>
      <c r="E61" s="24">
        <v>-7.228627874409005</v>
      </c>
      <c r="F61" s="60">
        <v>0.0266</v>
      </c>
    </row>
    <row r="62" spans="2:6" ht="13.5">
      <c r="B62" s="27" t="s">
        <v>76</v>
      </c>
      <c r="C62" s="24">
        <v>78.92480950497</v>
      </c>
      <c r="D62" s="24">
        <v>48.15109092157287</v>
      </c>
      <c r="E62" s="24">
        <v>-3.4459316018620045</v>
      </c>
      <c r="F62" s="60">
        <v>0.0256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39140.332916666666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16</v>
      </c>
      <c r="F36" s="43">
        <v>16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16</v>
      </c>
      <c r="F39" s="43">
        <v>16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0.018151542589279757</v>
      </c>
      <c r="D42" s="41">
        <v>7.105427357601002E-15</v>
      </c>
      <c r="E42" s="41">
        <v>0.014949149052206678</v>
      </c>
      <c r="F42" s="50">
        <v>0.02313896862049071</v>
      </c>
    </row>
    <row r="43" spans="2:6" ht="13.5">
      <c r="B43" s="48" t="s">
        <v>13</v>
      </c>
      <c r="C43" s="41">
        <v>-0.0034462473776457614</v>
      </c>
      <c r="D43" s="41">
        <v>-7.105427357601002E-15</v>
      </c>
      <c r="E43" s="41">
        <v>-0.016901995287044613</v>
      </c>
      <c r="F43" s="50">
        <v>0.005</v>
      </c>
    </row>
    <row r="44" spans="2:6" ht="13.5">
      <c r="B44" s="48" t="s">
        <v>14</v>
      </c>
      <c r="C44" s="41">
        <v>0.021597789966925518</v>
      </c>
      <c r="D44" s="41">
        <v>1.4210854715202004E-14</v>
      </c>
      <c r="E44" s="41">
        <v>0.03185114433925129</v>
      </c>
      <c r="F44" s="50">
        <v>0.01813896862049071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0.007951288565090753</v>
      </c>
      <c r="D46" s="41">
        <v>4.440892098500626E-16</v>
      </c>
      <c r="E46" s="41">
        <v>0.0034211869704837278</v>
      </c>
      <c r="F46" s="50">
        <v>0.014006250000000001</v>
      </c>
    </row>
    <row r="47" spans="2:6" ht="13.5">
      <c r="B47" s="48" t="s">
        <v>26</v>
      </c>
      <c r="C47" s="41">
        <v>0.01030023082812024</v>
      </c>
      <c r="D47" s="41">
        <v>3.076740298213702E-15</v>
      </c>
      <c r="E47" s="41">
        <v>0.010702284048248108</v>
      </c>
      <c r="F47" s="50">
        <v>0.014853741581229441</v>
      </c>
    </row>
    <row r="48" spans="2:6" ht="13.5">
      <c r="B48" s="48" t="s">
        <v>27</v>
      </c>
      <c r="C48" s="41">
        <v>0.006762387370721722</v>
      </c>
      <c r="D48" s="41">
        <v>3.1443690430307342E-15</v>
      </c>
      <c r="E48" s="41">
        <v>0.010473298802185975</v>
      </c>
      <c r="F48" s="50">
        <v>0.005107571993292568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6</v>
      </c>
      <c r="F1" t="s">
        <v>21</v>
      </c>
      <c r="G1">
        <v>16</v>
      </c>
    </row>
    <row r="2" spans="2:3" ht="12.75">
      <c r="B2">
        <v>-0.03</v>
      </c>
      <c r="C2">
        <f>MAX(GaussDistr_1)-1</f>
        <v>6</v>
      </c>
    </row>
    <row r="3" spans="1:16" ht="12.75">
      <c r="A3" t="str">
        <f>"-3s"</f>
        <v>-3s</v>
      </c>
      <c r="B3">
        <v>-0.0013164659798777026</v>
      </c>
      <c r="C3">
        <f aca="true" t="shared" si="0" ref="C3:C33">NORMDIST(B3,AveDev3D_0,StandardDev3D_0,FALSE)*NumPoints_7*I3</f>
        <v>0.014181914918201659</v>
      </c>
      <c r="D3">
        <v>0</v>
      </c>
      <c r="F3" t="s">
        <v>17</v>
      </c>
      <c r="G3">
        <v>15</v>
      </c>
      <c r="I3">
        <f>B5-B4</f>
        <v>0.0010215143986585153</v>
      </c>
      <c r="N3">
        <v>0.03</v>
      </c>
      <c r="O3">
        <v>-0.03</v>
      </c>
      <c r="P3">
        <v>0.014006250000000001</v>
      </c>
    </row>
    <row r="4" spans="1:16" ht="12.75">
      <c r="B4">
        <v>-0.0002949515812191907</v>
      </c>
      <c r="C4">
        <f t="shared" si="0"/>
        <v>0.0253294450655359</v>
      </c>
      <c r="D4">
        <v>0</v>
      </c>
      <c r="F4" t="s">
        <v>18</v>
      </c>
      <c r="G4">
        <v>5</v>
      </c>
      <c r="I4">
        <f>I3</f>
        <v>0.0010215143986585153</v>
      </c>
      <c r="N4">
        <v>0.03</v>
      </c>
      <c r="O4">
        <v>-0.03</v>
      </c>
      <c r="P4">
        <v>0.014006250000000001</v>
      </c>
    </row>
    <row r="5" spans="1:16" ht="12.75">
      <c r="B5">
        <v>0.0007265628174393246</v>
      </c>
      <c r="C5">
        <f t="shared" si="0"/>
        <v>0.04346550154779407</v>
      </c>
      <c r="D5">
        <v>0</v>
      </c>
      <c r="I5">
        <f>I4</f>
        <v>0.0010215143986585153</v>
      </c>
      <c r="N5">
        <v>0.03</v>
      </c>
      <c r="O5">
        <v>-0.03</v>
      </c>
      <c r="P5">
        <v>0.014006250000000001</v>
      </c>
    </row>
    <row r="6" spans="1:16" ht="12.75">
      <c r="B6">
        <v>0.0017480772160978382</v>
      </c>
      <c r="C6">
        <f t="shared" si="0"/>
        <v>0.07166249694349743</v>
      </c>
      <c r="D6">
        <v>0</v>
      </c>
      <c r="I6">
        <f aca="true" t="shared" si="1" ref="I6:I33">I5</f>
        <v>0.0010215143986585153</v>
      </c>
      <c r="N6">
        <v>0.03</v>
      </c>
      <c r="O6">
        <v>-0.03</v>
      </c>
      <c r="P6">
        <v>0.014006250000000001</v>
      </c>
    </row>
    <row r="7" spans="1:16" ht="12.75">
      <c r="B7">
        <v>0.002769591614756352</v>
      </c>
      <c r="C7">
        <f t="shared" si="0"/>
        <v>0.11351869710794078</v>
      </c>
      <c r="D7">
        <v>0</v>
      </c>
      <c r="I7">
        <f t="shared" si="1"/>
        <v>0.0010215143986585153</v>
      </c>
      <c r="N7">
        <v>0.03</v>
      </c>
      <c r="O7">
        <v>-0.03</v>
      </c>
      <c r="P7">
        <v>0.014006250000000001</v>
      </c>
    </row>
    <row r="8" spans="1:16" ht="12.75">
      <c r="A8" t="str">
        <f>"-2s"</f>
        <v>-2s</v>
      </c>
      <c r="B8">
        <v>0.0037911060134148654</v>
      </c>
      <c r="C8">
        <f t="shared" si="0"/>
        <v>0.17277109284220205</v>
      </c>
      <c r="D8">
        <v>0</v>
      </c>
      <c r="I8">
        <f t="shared" si="1"/>
        <v>0.0010215143986585153</v>
      </c>
      <c r="N8">
        <v>0.03</v>
      </c>
      <c r="O8">
        <v>-0.03</v>
      </c>
      <c r="P8">
        <v>0.014006250000000001</v>
      </c>
    </row>
    <row r="9" spans="1:16" ht="12.75">
      <c r="B9">
        <v>0.004812620412073379</v>
      </c>
      <c r="C9">
        <f t="shared" si="0"/>
        <v>0.2526405065628618</v>
      </c>
      <c r="D9">
        <v>0</v>
      </c>
      <c r="I9">
        <f t="shared" si="1"/>
        <v>0.0010215143986585153</v>
      </c>
      <c r="N9">
        <v>0.03</v>
      </c>
      <c r="O9">
        <v>-0.03</v>
      </c>
      <c r="P9">
        <v>0.014006250000000001</v>
      </c>
    </row>
    <row r="10" spans="1:16" ht="12.75">
      <c r="B10">
        <v>0.005834134810731893</v>
      </c>
      <c r="C10">
        <f t="shared" si="0"/>
        <v>0.3549466709742584</v>
      </c>
      <c r="D10">
        <v>0</v>
      </c>
      <c r="I10">
        <f t="shared" si="1"/>
        <v>0.0010215143986585153</v>
      </c>
      <c r="N10">
        <v>0.03</v>
      </c>
      <c r="O10">
        <v>-0.03</v>
      </c>
      <c r="P10">
        <v>0.014006250000000001</v>
      </c>
    </row>
    <row r="11" spans="1:16" ht="12.75">
      <c r="B11">
        <v>0.006855649209390405</v>
      </c>
      <c r="C11">
        <f t="shared" si="0"/>
        <v>0.47912789003438416</v>
      </c>
      <c r="D11">
        <v>0</v>
      </c>
      <c r="I11">
        <f t="shared" si="1"/>
        <v>0.0010215143986585153</v>
      </c>
      <c r="N11">
        <v>0.03</v>
      </c>
      <c r="O11">
        <v>-0.03</v>
      </c>
      <c r="P11">
        <v>0.014006250000000001</v>
      </c>
    </row>
    <row r="12" spans="1:16" ht="12.75">
      <c r="B12">
        <v>0.00787716360804892</v>
      </c>
      <c r="C12">
        <f t="shared" si="0"/>
        <v>0.6213953759462825</v>
      </c>
      <c r="D12">
        <v>0</v>
      </c>
      <c r="I12">
        <f t="shared" si="1"/>
        <v>0.0010215143986585153</v>
      </c>
      <c r="N12">
        <v>0.03</v>
      </c>
      <c r="O12">
        <v>-0.03</v>
      </c>
      <c r="P12">
        <v>0.014006250000000001</v>
      </c>
    </row>
    <row r="13" spans="1:16" ht="12.75">
      <c r="B13">
        <v>0.008898678006707433</v>
      </c>
      <c r="C13">
        <f t="shared" si="0"/>
        <v>0.77430631846126</v>
      </c>
      <c r="D13">
        <v>0</v>
      </c>
      <c r="I13">
        <f t="shared" si="1"/>
        <v>0.0010215143986585153</v>
      </c>
      <c r="N13">
        <v>0.03</v>
      </c>
      <c r="O13">
        <v>-0.03</v>
      </c>
      <c r="P13">
        <v>0.014006250000000001</v>
      </c>
    </row>
    <row r="14" spans="1:16" ht="12.75">
      <c r="B14">
        <v>0.009920192405365947</v>
      </c>
      <c r="C14">
        <f t="shared" si="0"/>
        <v>0.9270129688367462</v>
      </c>
      <c r="D14">
        <v>1</v>
      </c>
      <c r="I14">
        <f t="shared" si="1"/>
        <v>0.0010215143986585153</v>
      </c>
      <c r="N14">
        <v>0.03</v>
      </c>
      <c r="O14">
        <v>-0.03</v>
      </c>
      <c r="P14">
        <v>0.014006250000000001</v>
      </c>
    </row>
    <row r="15" spans="1:16" ht="12.75">
      <c r="B15">
        <v>0.01094170680402446</v>
      </c>
      <c r="C15">
        <f t="shared" si="0"/>
        <v>1.0663187292537606</v>
      </c>
      <c r="D15">
        <v>0</v>
      </c>
      <c r="I15">
        <f t="shared" si="1"/>
        <v>0.0010215143986585153</v>
      </c>
      <c r="N15">
        <v>0.03</v>
      </c>
      <c r="O15">
        <v>-0.03</v>
      </c>
      <c r="P15">
        <v>0.014006250000000001</v>
      </c>
    </row>
    <row r="16" spans="1:16" ht="12.75">
      <c r="B16">
        <v>0.011963221202682974</v>
      </c>
      <c r="C16">
        <f t="shared" si="0"/>
        <v>1.1784644489706366</v>
      </c>
      <c r="D16">
        <v>0</v>
      </c>
      <c r="I16">
        <f t="shared" si="1"/>
        <v>0.0010215143986585153</v>
      </c>
      <c r="N16">
        <v>0.03</v>
      </c>
      <c r="O16">
        <v>-0.03</v>
      </c>
      <c r="P16">
        <v>0.014006250000000001</v>
      </c>
    </row>
    <row r="17" spans="1:16" ht="12.75">
      <c r="B17">
        <v>0.012984735601341488</v>
      </c>
      <c r="C17">
        <f t="shared" si="0"/>
        <v>1.2513366207214607</v>
      </c>
      <c r="D17">
        <v>1</v>
      </c>
      <c r="I17">
        <f t="shared" si="1"/>
        <v>0.0010215143986585153</v>
      </c>
      <c r="N17">
        <v>0.03</v>
      </c>
      <c r="O17">
        <v>-0.03</v>
      </c>
      <c r="P17">
        <v>0.014006250000000001</v>
      </c>
    </row>
    <row r="18" spans="1:16" ht="12.75">
      <c r="A18" t="str">
        <f>"0"</f>
        <v>0</v>
      </c>
      <c r="B18">
        <v>0.014006250000000001</v>
      </c>
      <c r="C18">
        <f t="shared" si="0"/>
        <v>1.2766152972845866</v>
      </c>
      <c r="D18">
        <v>0</v>
      </c>
      <c r="I18">
        <f t="shared" si="1"/>
        <v>0.0010215143986585153</v>
      </c>
      <c r="N18">
        <v>0.03</v>
      </c>
      <c r="O18">
        <v>-0.03</v>
      </c>
      <c r="P18">
        <v>0.014006250000000001</v>
      </c>
    </row>
    <row r="19" spans="1:9" ht="12.75">
      <c r="B19">
        <v>0.015027764398658515</v>
      </c>
      <c r="C19">
        <f t="shared" si="0"/>
        <v>1.2513366207214607</v>
      </c>
      <c r="D19">
        <v>1</v>
      </c>
      <c r="I19">
        <f t="shared" si="1"/>
        <v>0.0010215143986585153</v>
      </c>
    </row>
    <row r="20" spans="1:9" ht="12.75">
      <c r="B20">
        <v>0.01604927879731703</v>
      </c>
      <c r="C20">
        <f t="shared" si="0"/>
        <v>1.1784644489706366</v>
      </c>
      <c r="D20">
        <v>0</v>
      </c>
      <c r="I20">
        <f t="shared" si="1"/>
        <v>0.0010215143986585153</v>
      </c>
    </row>
    <row r="21" spans="1:9" ht="12.75">
      <c r="B21">
        <v>0.017070793195975542</v>
      </c>
      <c r="C21">
        <f t="shared" si="0"/>
        <v>1.0663187292537606</v>
      </c>
      <c r="D21">
        <v>0</v>
      </c>
      <c r="I21">
        <f t="shared" si="1"/>
        <v>0.0010215143986585153</v>
      </c>
    </row>
    <row r="22" spans="1:9" ht="12.75">
      <c r="B22">
        <v>0.018092307594634056</v>
      </c>
      <c r="C22">
        <f t="shared" si="0"/>
        <v>0.9270129688367462</v>
      </c>
      <c r="D22">
        <v>0</v>
      </c>
      <c r="I22">
        <f t="shared" si="1"/>
        <v>0.0010215143986585153</v>
      </c>
    </row>
    <row r="23" spans="1:9" ht="12.75">
      <c r="B23">
        <v>0.01911382199329257</v>
      </c>
      <c r="C23">
        <f t="shared" si="0"/>
        <v>0.77430631846126</v>
      </c>
      <c r="D23">
        <v>0</v>
      </c>
      <c r="I23">
        <f t="shared" si="1"/>
        <v>0.0010215143986585153</v>
      </c>
    </row>
    <row r="24" spans="1:9" ht="12.75">
      <c r="B24">
        <v>0.020135336391951083</v>
      </c>
      <c r="C24">
        <f t="shared" si="0"/>
        <v>0.6213953759462825</v>
      </c>
      <c r="D24">
        <v>1</v>
      </c>
      <c r="I24">
        <f t="shared" si="1"/>
        <v>0.0010215143986585153</v>
      </c>
    </row>
    <row r="25" spans="1:9" ht="12.75">
      <c r="B25">
        <v>0.021156850790609597</v>
      </c>
      <c r="C25">
        <f t="shared" si="0"/>
        <v>0.47912789003438433</v>
      </c>
      <c r="D25">
        <v>0</v>
      </c>
      <c r="I25">
        <f t="shared" si="1"/>
        <v>0.0010215143986585153</v>
      </c>
    </row>
    <row r="26" spans="1:9" ht="12.75">
      <c r="B26">
        <v>0.02217836518926811</v>
      </c>
      <c r="C26">
        <f t="shared" si="0"/>
        <v>0.3549466709742584</v>
      </c>
      <c r="D26">
        <v>0</v>
      </c>
      <c r="I26">
        <f t="shared" si="1"/>
        <v>0.0010215143986585153</v>
      </c>
    </row>
    <row r="27" spans="1:9" ht="12.75">
      <c r="B27">
        <v>0.023199879587926624</v>
      </c>
      <c r="C27">
        <f t="shared" si="0"/>
        <v>0.2526405065628618</v>
      </c>
      <c r="D27">
        <v>2</v>
      </c>
      <c r="I27">
        <f t="shared" si="1"/>
        <v>0.0010215143986585153</v>
      </c>
    </row>
    <row r="28" spans="1:9" ht="12.75">
      <c r="A28" t="str">
        <f>"2s"</f>
        <v>2s</v>
      </c>
      <c r="B28">
        <v>0.024221393986585137</v>
      </c>
      <c r="C28">
        <f t="shared" si="0"/>
        <v>0.17277109284220205</v>
      </c>
      <c r="D28">
        <v>0</v>
      </c>
      <c r="I28">
        <f t="shared" si="1"/>
        <v>0.0010215143986585153</v>
      </c>
    </row>
    <row r="29" spans="1:9" ht="12.75">
      <c r="B29">
        <v>0.02524290838524365</v>
      </c>
      <c r="C29">
        <f t="shared" si="0"/>
        <v>0.11351869710794078</v>
      </c>
      <c r="D29">
        <v>1</v>
      </c>
      <c r="I29">
        <f t="shared" si="1"/>
        <v>0.0010215143986585153</v>
      </c>
    </row>
    <row r="30" spans="1:9" ht="12.75">
      <c r="B30">
        <v>0.026264422783902164</v>
      </c>
      <c r="C30">
        <f t="shared" si="0"/>
        <v>0.07166249694349743</v>
      </c>
      <c r="D30">
        <v>2</v>
      </c>
      <c r="I30">
        <f t="shared" si="1"/>
        <v>0.0010215143986585153</v>
      </c>
    </row>
    <row r="31" spans="1:9" ht="12.75">
      <c r="B31">
        <v>0.027285937182560678</v>
      </c>
      <c r="C31">
        <f t="shared" si="0"/>
        <v>0.04346550154779407</v>
      </c>
      <c r="D31">
        <v>0</v>
      </c>
      <c r="I31">
        <f t="shared" si="1"/>
        <v>0.0010215143986585153</v>
      </c>
    </row>
    <row r="32" spans="1:9" ht="12.75">
      <c r="B32">
        <v>0.028307451581219195</v>
      </c>
      <c r="C32">
        <f t="shared" si="0"/>
        <v>0.025329445065535888</v>
      </c>
      <c r="D32">
        <v>0</v>
      </c>
      <c r="I32">
        <f t="shared" si="1"/>
        <v>0.0010215143986585153</v>
      </c>
    </row>
    <row r="33" spans="1:9" ht="12.75">
      <c r="A33" t="str">
        <f>"3s"</f>
        <v>3s</v>
      </c>
      <c r="B33">
        <v>0.029328965979877705</v>
      </c>
      <c r="C33">
        <f t="shared" si="0"/>
        <v>0.014181914918201659</v>
      </c>
      <c r="D33">
        <v>7</v>
      </c>
      <c r="I33">
        <f t="shared" si="1"/>
        <v>0.0010215143986585153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2007-02-27T15:01:59Z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