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<sst xmlns="http://schemas.openxmlformats.org/spreadsheetml/2006/main" count="191" uniqueCount="72">
  <si>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</si>
  <si>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</si>
  <si>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</si>
  <si>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</si>
  <si>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</si>
  <si>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</si>
  <si>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</si>
  <si>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</si>
  <si>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</si>
  <si>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</si>
  <si>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</si>
  <si>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</si>
  <si>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</si>
  <si>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</si>
  <si>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</si>
  <si>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</si>
  <si>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</si>
  <si>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</si>
  <si>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</si>
  <si>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</si>
  <si>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</si>
  <si>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</si>
  <si>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</si>
  <si>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</si>
  <si>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</si>
  <si>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</si>
  <si>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</si>
  <si>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</si>
  <si>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</si>
  <si>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</si>
  <si>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</si>
  <si>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</si>
  <si>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</si>
  <si>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</si>
  <si>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</si>
  <si>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</si>
  <si>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</si>
  <si>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</si>
  <si>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</si>
  <si>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</si>
  <si>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</si>
  <si>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</si>
  <si>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</si>
  <si>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</si>
  <si>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</si>
  <si>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</si>
  <si>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</si>
  <si>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HOLE POSITIONS IN FEET</t>
  </si>
  <si>
    <t>JOB NUMBER</t>
  </si>
  <si>
    <t>PART NUMBER</t>
  </si>
  <si>
    <t>PART NAME</t>
  </si>
  <si>
    <t>INSPECTOR</t>
  </si>
  <si>
    <t>65709-6</t>
  </si>
  <si>
    <t>SE141-114</t>
  </si>
  <si>
    <t>COIL WINDING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</si>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</sst>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Nominal!$F$47:$F$62</c:f>
              <c:numCache>
                <c:ptCount val="16"/>
                <c:pt idx="0">
                  <c:v>0.0386</c:v>
                </c:pt>
                <c:pt idx="1">
                  <c:v>0.0582</c:v>
                </c:pt>
                <c:pt idx="2">
                  <c:v>0.0366</c:v>
                </c:pt>
                <c:pt idx="3">
                  <c:v>0.0352</c:v>
                </c:pt>
                <c:pt idx="4">
                  <c:v>0.065</c:v>
                </c:pt>
                <c:pt idx="5">
                  <c:v>0.061</c:v>
                </c:pt>
                <c:pt idx="6">
                  <c:v>0.048</c:v>
                </c:pt>
                <c:pt idx="7">
                  <c:v>0.0772</c:v>
                </c:pt>
                <c:pt idx="8">
                  <c:v>0.0322</c:v>
                </c:pt>
                <c:pt idx="9">
                  <c:v>0.0138</c:v>
                </c:pt>
                <c:pt idx="10">
                  <c:v>0.017</c:v>
                </c:pt>
                <c:pt idx="11">
                  <c:v>0.0326</c:v>
                </c:pt>
                <c:pt idx="12">
                  <c:v>0.0238</c:v>
                </c:pt>
                <c:pt idx="13">
                  <c:v>0.0106</c:v>
                </c:pt>
                <c:pt idx="14">
                  <c:v>0.0174</c:v>
                </c:pt>
                <c:pt idx="15">
                  <c:v>0.0436</c:v>
                </c:pt>
              </c:numCache>
            </c:numRef>
          </c:val>
          <c:smooth val="0"/>
        </c:ser>
        <c:marker val="1"/>
        <c:axId val="56206343"/>
        <c:axId val="36095040"/>
      </c:lineChart>
      <c:catAx>
        <c:axId val="56206343"/>
        <c:scaling>
          <c:orientation val="minMax"/>
        </c:scaling>
        <c:axPos val="b"/>
        <c:delete val="1"/>
        <c:majorTickMark val="out"/>
        <c:minorTickMark val="none"/>
        <c:tickLblPos val="nextTo"/>
        <c:crossAx val="36095040"/>
        <c:crosses val="autoZero"/>
        <c:auto val="1"/>
        <c:lblOffset val="100"/>
        <c:noMultiLvlLbl val="0"/>
      </c:catAx>
      <c:valAx>
        <c:axId val="360950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206343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9921977"/>
        <c:axId val="862338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98.85485677410543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7761043"/>
        <c:axId val="2740524"/>
      </c:scatterChart>
      <c:valAx>
        <c:axId val="29921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2338"/>
        <c:crosses val="max"/>
        <c:crossBetween val="midCat"/>
        <c:dispUnits/>
      </c:valAx>
      <c:valAx>
        <c:axId val="8623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21977"/>
        <c:crosses val="max"/>
        <c:crossBetween val="midCat"/>
        <c:dispUnits/>
      </c:valAx>
      <c:valAx>
        <c:axId val="7761043"/>
        <c:scaling>
          <c:orientation val="minMax"/>
        </c:scaling>
        <c:axPos val="b"/>
        <c:delete val="1"/>
        <c:majorTickMark val="in"/>
        <c:minorTickMark val="none"/>
        <c:tickLblPos val="nextTo"/>
        <c:crossAx val="2740524"/>
        <c:crosses val="max"/>
        <c:crossBetween val="midCat"/>
        <c:dispUnits/>
      </c:valAx>
      <c:valAx>
        <c:axId val="27405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76104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4</c:v>
                </c:pt>
              </c:numCache>
            </c:numRef>
          </c:val>
        </c:ser>
        <c:gapWidth val="0"/>
        <c:axId val="56419905"/>
        <c:axId val="3801709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0.014181914918201657</c:v>
                </c:pt>
                <c:pt idx="1">
                  <c:v>0.025329445065535916</c:v>
                </c:pt>
                <c:pt idx="2">
                  <c:v>0.043465501547794064</c:v>
                </c:pt>
                <c:pt idx="3">
                  <c:v>0.07166249694349731</c:v>
                </c:pt>
                <c:pt idx="4">
                  <c:v>0.11351869710794077</c:v>
                </c:pt>
                <c:pt idx="5">
                  <c:v>0.17277109284220205</c:v>
                </c:pt>
                <c:pt idx="6">
                  <c:v>0.25264050656286174</c:v>
                </c:pt>
                <c:pt idx="7">
                  <c:v>0.3549466709742583</c:v>
                </c:pt>
                <c:pt idx="8">
                  <c:v>0.4791278900343842</c:v>
                </c:pt>
                <c:pt idx="9">
                  <c:v>0.6213953759462822</c:v>
                </c:pt>
                <c:pt idx="10">
                  <c:v>0.77430631846126</c:v>
                </c:pt>
                <c:pt idx="11">
                  <c:v>0.9270129688367461</c:v>
                </c:pt>
                <c:pt idx="12">
                  <c:v>1.0663187292537604</c:v>
                </c:pt>
                <c:pt idx="13">
                  <c:v>1.1784644489706364</c:v>
                </c:pt>
                <c:pt idx="14">
                  <c:v>1.2513366207214607</c:v>
                </c:pt>
                <c:pt idx="15">
                  <c:v>1.2766152972845866</c:v>
                </c:pt>
                <c:pt idx="16">
                  <c:v>1.2513366207214607</c:v>
                </c:pt>
                <c:pt idx="17">
                  <c:v>1.1784644489706364</c:v>
                </c:pt>
                <c:pt idx="18">
                  <c:v>1.0663187292537606</c:v>
                </c:pt>
                <c:pt idx="19">
                  <c:v>0.9270129688367463</c:v>
                </c:pt>
                <c:pt idx="20">
                  <c:v>0.77430631846126</c:v>
                </c:pt>
                <c:pt idx="21">
                  <c:v>0.6213953759462822</c:v>
                </c:pt>
                <c:pt idx="22">
                  <c:v>0.479127890034384</c:v>
                </c:pt>
                <c:pt idx="23">
                  <c:v>0.354946670974258</c:v>
                </c:pt>
                <c:pt idx="24">
                  <c:v>0.25264050656286147</c:v>
                </c:pt>
                <c:pt idx="25">
                  <c:v>0.17277109284220193</c:v>
                </c:pt>
                <c:pt idx="26">
                  <c:v>0.11351869710794069</c:v>
                </c:pt>
                <c:pt idx="27">
                  <c:v>0.07166249694349731</c:v>
                </c:pt>
                <c:pt idx="28">
                  <c:v>0.04346550154779402</c:v>
                </c:pt>
                <c:pt idx="29">
                  <c:v>0.025329445065535916</c:v>
                </c:pt>
                <c:pt idx="30">
                  <c:v>0.014181914918201633</c:v>
                </c:pt>
              </c:numCache>
            </c:numRef>
          </c:val>
          <c:smooth val="0"/>
        </c:ser>
        <c:axId val="6609563"/>
        <c:axId val="59486068"/>
      </c:lineChart>
      <c:catAx>
        <c:axId val="564199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8017098"/>
        <c:crosses val="autoZero"/>
        <c:auto val="0"/>
        <c:lblOffset val="100"/>
        <c:tickLblSkip val="1"/>
        <c:noMultiLvlLbl val="0"/>
      </c:catAx>
      <c:valAx>
        <c:axId val="380170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419905"/>
        <c:crossesAt val="1"/>
        <c:crossBetween val="between"/>
        <c:dispUnits/>
      </c:valAx>
      <c:catAx>
        <c:axId val="6609563"/>
        <c:scaling>
          <c:orientation val="minMax"/>
        </c:scaling>
        <c:axPos val="b"/>
        <c:delete val="1"/>
        <c:majorTickMark val="in"/>
        <c:minorTickMark val="none"/>
        <c:tickLblPos val="nextTo"/>
        <c:crossAx val="59486068"/>
        <c:crosses val="autoZero"/>
        <c:auto val="0"/>
        <c:lblOffset val="100"/>
        <c:tickLblSkip val="1"/>
        <c:noMultiLvlLbl val="0"/>
      </c:catAx>
      <c:valAx>
        <c:axId val="5948606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60956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Nominal!$F$47:$F$62</c:f>
              <c:numCache>
                <c:ptCount val="16"/>
                <c:pt idx="0">
                  <c:v>0.0386</c:v>
                </c:pt>
                <c:pt idx="1">
                  <c:v>0.0582</c:v>
                </c:pt>
                <c:pt idx="2">
                  <c:v>0.0366</c:v>
                </c:pt>
                <c:pt idx="3">
                  <c:v>0.0352</c:v>
                </c:pt>
                <c:pt idx="4">
                  <c:v>0.065</c:v>
                </c:pt>
                <c:pt idx="5">
                  <c:v>0.061</c:v>
                </c:pt>
                <c:pt idx="6">
                  <c:v>0.048</c:v>
                </c:pt>
                <c:pt idx="7">
                  <c:v>0.0772</c:v>
                </c:pt>
                <c:pt idx="8">
                  <c:v>0.0322</c:v>
                </c:pt>
                <c:pt idx="9">
                  <c:v>0.0138</c:v>
                </c:pt>
                <c:pt idx="10">
                  <c:v>0.017</c:v>
                </c:pt>
                <c:pt idx="11">
                  <c:v>0.0326</c:v>
                </c:pt>
                <c:pt idx="12">
                  <c:v>0.0238</c:v>
                </c:pt>
                <c:pt idx="13">
                  <c:v>0.0106</c:v>
                </c:pt>
                <c:pt idx="14">
                  <c:v>0.0174</c:v>
                </c:pt>
                <c:pt idx="15">
                  <c:v>0.0436</c:v>
                </c:pt>
              </c:numCache>
            </c:numRef>
          </c:val>
        </c:ser>
        <c:axId val="65612565"/>
        <c:axId val="53642174"/>
      </c:areaChart>
      <c:catAx>
        <c:axId val="65612565"/>
        <c:scaling>
          <c:orientation val="minMax"/>
        </c:scaling>
        <c:axPos val="b"/>
        <c:delete val="1"/>
        <c:majorTickMark val="out"/>
        <c:minorTickMark val="none"/>
        <c:tickLblPos val="nextTo"/>
        <c:crossAx val="53642174"/>
        <c:crosses val="autoZero"/>
        <c:auto val="1"/>
        <c:lblOffset val="100"/>
        <c:noMultiLvlLbl val="0"/>
      </c:catAx>
      <c:valAx>
        <c:axId val="536421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12565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3017519"/>
        <c:axId val="5004880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98.85485677410543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7786089"/>
        <c:axId val="27421618"/>
      </c:lineChart>
      <c:catAx>
        <c:axId val="130175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0048808"/>
        <c:crosses val="autoZero"/>
        <c:auto val="0"/>
        <c:lblOffset val="100"/>
        <c:tickLblSkip val="1"/>
        <c:noMultiLvlLbl val="0"/>
      </c:catAx>
      <c:valAx>
        <c:axId val="500488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017519"/>
        <c:crossesAt val="1"/>
        <c:crossBetween val="between"/>
        <c:dispUnits/>
      </c:valAx>
      <c:catAx>
        <c:axId val="47786089"/>
        <c:scaling>
          <c:orientation val="minMax"/>
        </c:scaling>
        <c:axPos val="b"/>
        <c:delete val="1"/>
        <c:majorTickMark val="in"/>
        <c:minorTickMark val="none"/>
        <c:tickLblPos val="nextTo"/>
        <c:crossAx val="27421618"/>
        <c:crosses val="autoZero"/>
        <c:auto val="0"/>
        <c:lblOffset val="100"/>
        <c:tickLblSkip val="1"/>
        <c:noMultiLvlLbl val="0"/>
      </c:catAx>
      <c:valAx>
        <c:axId val="2742161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778608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Nominal!$F$47:$F$62</c:f>
              <c:numCache>
                <c:ptCount val="16"/>
                <c:pt idx="0">
                  <c:v>0.0386</c:v>
                </c:pt>
                <c:pt idx="1">
                  <c:v>0.0582</c:v>
                </c:pt>
                <c:pt idx="2">
                  <c:v>0.0366</c:v>
                </c:pt>
                <c:pt idx="3">
                  <c:v>0.0352</c:v>
                </c:pt>
                <c:pt idx="4">
                  <c:v>0.065</c:v>
                </c:pt>
                <c:pt idx="5">
                  <c:v>0.061</c:v>
                </c:pt>
                <c:pt idx="6">
                  <c:v>0.048</c:v>
                </c:pt>
                <c:pt idx="7">
                  <c:v>0.0772</c:v>
                </c:pt>
                <c:pt idx="8">
                  <c:v>0.0322</c:v>
                </c:pt>
                <c:pt idx="9">
                  <c:v>0.0138</c:v>
                </c:pt>
                <c:pt idx="10">
                  <c:v>0.017</c:v>
                </c:pt>
                <c:pt idx="11">
                  <c:v>0.0326</c:v>
                </c:pt>
                <c:pt idx="12">
                  <c:v>0.0238</c:v>
                </c:pt>
                <c:pt idx="13">
                  <c:v>0.0106</c:v>
                </c:pt>
                <c:pt idx="14">
                  <c:v>0.0174</c:v>
                </c:pt>
                <c:pt idx="15">
                  <c:v>0.0436</c:v>
                </c:pt>
              </c:numCache>
            </c:numRef>
          </c:val>
          <c:smooth val="1"/>
        </c:ser>
        <c:axId val="45467971"/>
        <c:axId val="6558556"/>
      </c:lineChart>
      <c:catAx>
        <c:axId val="45467971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6558556"/>
        <c:crosses val="autoZero"/>
        <c:auto val="0"/>
        <c:lblOffset val="100"/>
        <c:tickLblSkip val="1"/>
        <c:noMultiLvlLbl val="0"/>
      </c:catAx>
      <c:valAx>
        <c:axId val="655855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46797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9027005"/>
        <c:axId val="6148099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98.85485677410543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6458071"/>
        <c:axId val="13904912"/>
      </c:lineChart>
      <c:catAx>
        <c:axId val="590270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1480998"/>
        <c:crosses val="autoZero"/>
        <c:auto val="0"/>
        <c:lblOffset val="100"/>
        <c:tickLblSkip val="1"/>
        <c:noMultiLvlLbl val="0"/>
      </c:catAx>
      <c:valAx>
        <c:axId val="614809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027005"/>
        <c:crossesAt val="1"/>
        <c:crossBetween val="between"/>
        <c:dispUnits/>
      </c:valAx>
      <c:catAx>
        <c:axId val="16458071"/>
        <c:scaling>
          <c:orientation val="minMax"/>
        </c:scaling>
        <c:axPos val="b"/>
        <c:delete val="1"/>
        <c:majorTickMark val="in"/>
        <c:minorTickMark val="none"/>
        <c:tickLblPos val="nextTo"/>
        <c:crossAx val="13904912"/>
        <c:crosses val="autoZero"/>
        <c:auto val="0"/>
        <c:lblOffset val="100"/>
        <c:tickLblSkip val="1"/>
        <c:noMultiLvlLbl val="0"/>
      </c:catAx>
      <c:valAx>
        <c:axId val="1390491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645807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Nominal!$F$47:$F$62</c:f>
              <c:numCache>
                <c:ptCount val="16"/>
                <c:pt idx="0">
                  <c:v>0.0386</c:v>
                </c:pt>
                <c:pt idx="1">
                  <c:v>0.0582</c:v>
                </c:pt>
                <c:pt idx="2">
                  <c:v>0.0366</c:v>
                </c:pt>
                <c:pt idx="3">
                  <c:v>0.0352</c:v>
                </c:pt>
                <c:pt idx="4">
                  <c:v>0.065</c:v>
                </c:pt>
                <c:pt idx="5">
                  <c:v>0.061</c:v>
                </c:pt>
                <c:pt idx="6">
                  <c:v>0.048</c:v>
                </c:pt>
                <c:pt idx="7">
                  <c:v>0.0772</c:v>
                </c:pt>
                <c:pt idx="8">
                  <c:v>0.0322</c:v>
                </c:pt>
                <c:pt idx="9">
                  <c:v>0.0138</c:v>
                </c:pt>
                <c:pt idx="10">
                  <c:v>0.017</c:v>
                </c:pt>
                <c:pt idx="11">
                  <c:v>0.0326</c:v>
                </c:pt>
                <c:pt idx="12">
                  <c:v>0.0238</c:v>
                </c:pt>
                <c:pt idx="13">
                  <c:v>0.0106</c:v>
                </c:pt>
                <c:pt idx="14">
                  <c:v>0.0174</c:v>
                </c:pt>
                <c:pt idx="15">
                  <c:v>0.0436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Gauss!$N$3:$N$18</c:f>
              <c:numCache>
                <c:ptCount val="16"/>
                <c:pt idx="0">
                  <c:v>0.005</c:v>
                </c:pt>
                <c:pt idx="1">
                  <c:v>0.005</c:v>
                </c:pt>
                <c:pt idx="2">
                  <c:v>0.005</c:v>
                </c:pt>
                <c:pt idx="3">
                  <c:v>0.005</c:v>
                </c:pt>
                <c:pt idx="4">
                  <c:v>0.005</c:v>
                </c:pt>
                <c:pt idx="5">
                  <c:v>0.005</c:v>
                </c:pt>
                <c:pt idx="6">
                  <c:v>0.005</c:v>
                </c:pt>
                <c:pt idx="7">
                  <c:v>0.005</c:v>
                </c:pt>
                <c:pt idx="8">
                  <c:v>0.005</c:v>
                </c:pt>
                <c:pt idx="9">
                  <c:v>0.005</c:v>
                </c:pt>
                <c:pt idx="10">
                  <c:v>0.005</c:v>
                </c:pt>
                <c:pt idx="11">
                  <c:v>0.005</c:v>
                </c:pt>
                <c:pt idx="12">
                  <c:v>0.005</c:v>
                </c:pt>
                <c:pt idx="13">
                  <c:v>0.005</c:v>
                </c:pt>
                <c:pt idx="14">
                  <c:v>0.005</c:v>
                </c:pt>
                <c:pt idx="15">
                  <c:v>0.005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Gauss!$O$3:$O$18</c:f>
              <c:numCache>
                <c:ptCount val="16"/>
                <c:pt idx="0">
                  <c:v>-0.005</c:v>
                </c:pt>
                <c:pt idx="1">
                  <c:v>-0.005</c:v>
                </c:pt>
                <c:pt idx="2">
                  <c:v>-0.005</c:v>
                </c:pt>
                <c:pt idx="3">
                  <c:v>-0.005</c:v>
                </c:pt>
                <c:pt idx="4">
                  <c:v>-0.005</c:v>
                </c:pt>
                <c:pt idx="5">
                  <c:v>-0.005</c:v>
                </c:pt>
                <c:pt idx="6">
                  <c:v>-0.005</c:v>
                </c:pt>
                <c:pt idx="7">
                  <c:v>-0.005</c:v>
                </c:pt>
                <c:pt idx="8">
                  <c:v>-0.005</c:v>
                </c:pt>
                <c:pt idx="9">
                  <c:v>-0.005</c:v>
                </c:pt>
                <c:pt idx="10">
                  <c:v>-0.005</c:v>
                </c:pt>
                <c:pt idx="11">
                  <c:v>-0.005</c:v>
                </c:pt>
                <c:pt idx="12">
                  <c:v>-0.005</c:v>
                </c:pt>
                <c:pt idx="13">
                  <c:v>-0.005</c:v>
                </c:pt>
                <c:pt idx="14">
                  <c:v>-0.005</c:v>
                </c:pt>
                <c:pt idx="15">
                  <c:v>-0.005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Gauss!$P$3:$P$18</c:f>
              <c:numCache>
                <c:ptCount val="16"/>
                <c:pt idx="0">
                  <c:v>0.0190875</c:v>
                </c:pt>
                <c:pt idx="1">
                  <c:v>0.0190875</c:v>
                </c:pt>
                <c:pt idx="2">
                  <c:v>0.0190875</c:v>
                </c:pt>
                <c:pt idx="3">
                  <c:v>0.0190875</c:v>
                </c:pt>
                <c:pt idx="4">
                  <c:v>0.0190875</c:v>
                </c:pt>
                <c:pt idx="5">
                  <c:v>0.0190875</c:v>
                </c:pt>
                <c:pt idx="6">
                  <c:v>0.0190875</c:v>
                </c:pt>
                <c:pt idx="7">
                  <c:v>0.0190875</c:v>
                </c:pt>
                <c:pt idx="8">
                  <c:v>0.0190875</c:v>
                </c:pt>
                <c:pt idx="9">
                  <c:v>0.0190875</c:v>
                </c:pt>
                <c:pt idx="10">
                  <c:v>0.0190875</c:v>
                </c:pt>
                <c:pt idx="11">
                  <c:v>0.0190875</c:v>
                </c:pt>
                <c:pt idx="12">
                  <c:v>0.0190875</c:v>
                </c:pt>
                <c:pt idx="13">
                  <c:v>0.0190875</c:v>
                </c:pt>
                <c:pt idx="14">
                  <c:v>0.0190875</c:v>
                </c:pt>
                <c:pt idx="15">
                  <c:v>0.0190875</c:v>
                </c:pt>
              </c:numCache>
            </c:numRef>
          </c:val>
          <c:smooth val="0"/>
        </c:ser>
        <c:marker val="1"/>
        <c:axId val="58035345"/>
        <c:axId val="52556058"/>
      </c:lineChart>
      <c:catAx>
        <c:axId val="58035345"/>
        <c:scaling>
          <c:orientation val="minMax"/>
        </c:scaling>
        <c:axPos val="b"/>
        <c:delete val="1"/>
        <c:majorTickMark val="out"/>
        <c:minorTickMark val="none"/>
        <c:tickLblPos val="nextTo"/>
        <c:crossAx val="52556058"/>
        <c:crosses val="autoZero"/>
        <c:auto val="1"/>
        <c:lblOffset val="100"/>
        <c:noMultiLvlLbl val="0"/>
      </c:catAx>
      <c:valAx>
        <c:axId val="52556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80353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"/>
          <c:w val="0.9775"/>
          <c:h val="0.95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242475"/>
        <c:axId val="2918227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1313893"/>
        <c:axId val="14954126"/>
      </c:lineChart>
      <c:catAx>
        <c:axId val="3242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9182276"/>
        <c:crosses val="autoZero"/>
        <c:auto val="0"/>
        <c:lblOffset val="100"/>
        <c:tickLblSkip val="1"/>
        <c:noMultiLvlLbl val="0"/>
      </c:catAx>
      <c:valAx>
        <c:axId val="29182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42475"/>
        <c:crossesAt val="1"/>
        <c:crossBetween val="between"/>
        <c:dispUnits/>
      </c:valAx>
      <c:catAx>
        <c:axId val="61313893"/>
        <c:scaling>
          <c:orientation val="minMax"/>
        </c:scaling>
        <c:axPos val="b"/>
        <c:delete val="1"/>
        <c:majorTickMark val="in"/>
        <c:minorTickMark val="none"/>
        <c:tickLblPos val="nextTo"/>
        <c:crossAx val="14954126"/>
        <c:crosses val="autoZero"/>
        <c:auto val="0"/>
        <c:lblOffset val="100"/>
        <c:tickLblSkip val="1"/>
        <c:noMultiLvlLbl val="0"/>
      </c:catAx>
      <c:valAx>
        <c:axId val="1495412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131389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69407"/>
        <c:axId val="3324664"/>
      </c:scatterChart>
      <c:valAx>
        <c:axId val="369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4664"/>
        <c:crosses val="max"/>
        <c:crossBetween val="midCat"/>
        <c:dispUnits/>
      </c:valAx>
      <c:valAx>
        <c:axId val="3324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940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92250" cy="7410450"/>
    <xdr:graphicFrame>
      <xdr:nvGraphicFramePr>
        <xdr:cNvPr id="1" name="Shape 1025"/>
        <xdr:cNvGraphicFramePr/>
      </xdr:nvGraphicFramePr>
      <xdr:xfrm>
        <a:off x="0" y="0"/>
        <a:ext cx="14192250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39164.29767361111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16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16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0.005</v>
      </c>
      <c r="D7" s="68"/>
      <c r="E7" s="67" t="s">
        <v>19</v>
      </c>
      <c r="F7" s="67"/>
      <c r="G7" s="36">
        <v>0.0190875</v>
      </c>
      <c r="H7" s="6"/>
    </row>
    <row r="8" spans="2:8" ht="13.5">
      <c r="B8" s="58" t="s">
        <v>37</v>
      </c>
      <c r="C8" s="68">
        <v>-0.005</v>
      </c>
      <c r="D8" s="68"/>
      <c r="E8" s="63" t="s">
        <v>12</v>
      </c>
      <c r="F8" s="63"/>
      <c r="G8" s="35">
        <v>0.03864180146392636</v>
      </c>
      <c r="H8" s="5"/>
    </row>
    <row r="9" spans="5:8" ht="13.5">
      <c r="E9" s="63" t="s">
        <v>13</v>
      </c>
      <c r="F9" s="63"/>
      <c r="G9" s="35">
        <v>0.0052810081548507115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0.03336079330907565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0</v>
      </c>
      <c r="N12" s="44">
        <v>0</v>
      </c>
      <c r="O12" s="45">
        <v>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16</v>
      </c>
      <c r="N13" s="44">
        <v>16</v>
      </c>
      <c r="O13" s="45">
        <v>100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16</v>
      </c>
      <c r="N15" s="44">
        <v>16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0.028963345610868885</v>
      </c>
      <c r="L18" s="42">
        <v>0</v>
      </c>
      <c r="M18" s="42">
        <v>0.030152675116283945</v>
      </c>
      <c r="N18" s="51">
        <v>0.03864180146392636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-0.02163910910999789</v>
      </c>
      <c r="L19" s="42">
        <v>0</v>
      </c>
      <c r="M19" s="42">
        <v>-0.007462998508843466</v>
      </c>
      <c r="N19" s="51">
        <v>0.0052810081548507115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0.050602454720866774</v>
      </c>
      <c r="L20" s="42">
        <v>0</v>
      </c>
      <c r="M20" s="42">
        <v>0.03761567362512741</v>
      </c>
      <c r="N20" s="51">
        <v>0.03336079330907565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0.007553702831938125</v>
      </c>
      <c r="L22" s="42">
        <v>0</v>
      </c>
      <c r="M22" s="42">
        <v>0.009568497572927756</v>
      </c>
      <c r="N22" s="51">
        <v>0.0190875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0.016113082564816993</v>
      </c>
      <c r="L23" s="42">
        <v>0</v>
      </c>
      <c r="M23" s="42">
        <v>0.01398584180175836</v>
      </c>
      <c r="N23" s="51">
        <v>0.02133624148355143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0.014699587414341644</v>
      </c>
      <c r="L24" s="42">
        <v>0</v>
      </c>
      <c r="M24" s="42">
        <v>0.01053490073236255</v>
      </c>
      <c r="N24" s="51">
        <v>0.009840316729319913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56</v>
      </c>
      <c r="C47" s="24">
        <v>36.1995</v>
      </c>
      <c r="D47" s="24">
        <v>53.9783</v>
      </c>
      <c r="E47" s="24">
        <v>-11.6112</v>
      </c>
      <c r="F47" s="60">
        <v>0.0386</v>
      </c>
      <c r="G47" s="60">
        <v>0.0143</v>
      </c>
    </row>
    <row r="48" spans="2:7" ht="13.5">
      <c r="B48" s="27" t="s">
        <v>57</v>
      </c>
      <c r="C48" s="24">
        <v>38.5902</v>
      </c>
      <c r="D48" s="24">
        <v>53.9593</v>
      </c>
      <c r="E48" s="24">
        <v>-12.3839</v>
      </c>
      <c r="F48" s="60">
        <v>0.0582</v>
      </c>
      <c r="G48" s="60">
        <v>0.0241</v>
      </c>
    </row>
    <row r="49" spans="2:7" ht="13.5">
      <c r="B49" s="27" t="s">
        <v>58</v>
      </c>
      <c r="C49" s="24">
        <v>37.9902</v>
      </c>
      <c r="D49" s="24">
        <v>53.9271</v>
      </c>
      <c r="E49" s="24">
        <v>-1.4574</v>
      </c>
      <c r="F49" s="60">
        <v>0.0366</v>
      </c>
      <c r="G49" s="60">
        <v>0.0133</v>
      </c>
    </row>
    <row r="50" spans="2:7" ht="13.5">
      <c r="B50" s="27" t="s">
        <v>59</v>
      </c>
      <c r="C50" s="24">
        <v>40.4875</v>
      </c>
      <c r="D50" s="24">
        <v>53.9227</v>
      </c>
      <c r="E50" s="24">
        <v>-1.5526</v>
      </c>
      <c r="F50" s="60">
        <v>0.0352</v>
      </c>
      <c r="G50" s="60">
        <v>0.0126</v>
      </c>
    </row>
    <row r="51" spans="2:7" ht="13.5">
      <c r="B51" s="27" t="s">
        <v>60</v>
      </c>
      <c r="C51" s="24">
        <v>78.9464</v>
      </c>
      <c r="D51" s="24">
        <v>48.2536</v>
      </c>
      <c r="E51" s="24">
        <v>-3.4217</v>
      </c>
      <c r="F51" s="60">
        <v>0.065</v>
      </c>
      <c r="G51" s="60">
        <v>0.0275</v>
      </c>
    </row>
    <row r="52" spans="2:7" ht="13.5">
      <c r="B52" s="27" t="s">
        <v>61</v>
      </c>
      <c r="C52" s="24">
        <v>78.6914</v>
      </c>
      <c r="D52" s="24">
        <v>48.2869</v>
      </c>
      <c r="E52" s="24">
        <v>-7.2084</v>
      </c>
      <c r="F52" s="60">
        <v>0.061</v>
      </c>
      <c r="G52" s="60">
        <v>0.0255</v>
      </c>
    </row>
    <row r="53" spans="2:7" ht="13.5">
      <c r="B53" s="27" t="s">
        <v>62</v>
      </c>
      <c r="C53" s="24">
        <v>76.4026</v>
      </c>
      <c r="D53" s="24">
        <v>48.2594</v>
      </c>
      <c r="E53" s="24">
        <v>-20.0903</v>
      </c>
      <c r="F53" s="60">
        <v>0.048</v>
      </c>
      <c r="G53" s="60">
        <v>0.019</v>
      </c>
    </row>
    <row r="54" spans="2:7" ht="13.5">
      <c r="B54" s="27" t="s">
        <v>63</v>
      </c>
      <c r="C54" s="24">
        <v>75.3678</v>
      </c>
      <c r="D54" s="24">
        <v>48.2824</v>
      </c>
      <c r="E54" s="24">
        <v>-23.7256</v>
      </c>
      <c r="F54" s="60">
        <v>0.0772</v>
      </c>
      <c r="G54" s="60">
        <v>0.033600000000000005</v>
      </c>
    </row>
    <row r="55" spans="2:7" ht="13.5">
      <c r="B55" s="27" t="s">
        <v>64</v>
      </c>
      <c r="C55" s="24">
        <v>36.1779</v>
      </c>
      <c r="D55" s="24">
        <v>-53.9448</v>
      </c>
      <c r="E55" s="24">
        <v>-11.6006</v>
      </c>
      <c r="F55" s="60">
        <v>0.0322</v>
      </c>
      <c r="G55" s="60">
        <v>0.011099999999999999</v>
      </c>
    </row>
    <row r="56" spans="2:7" ht="13.5">
      <c r="B56" s="27" t="s">
        <v>65</v>
      </c>
      <c r="C56" s="24">
        <v>38.5605</v>
      </c>
      <c r="D56" s="24">
        <v>-53.9689</v>
      </c>
      <c r="E56" s="24">
        <v>-12.3738</v>
      </c>
      <c r="F56" s="60">
        <v>0.0138</v>
      </c>
      <c r="G56" s="60">
        <v>0.0018999999999999998</v>
      </c>
    </row>
    <row r="57" spans="2:7" ht="13.5">
      <c r="B57" s="27" t="s">
        <v>66</v>
      </c>
      <c r="C57" s="24">
        <v>40.4677</v>
      </c>
      <c r="D57" s="24">
        <v>-53.9969</v>
      </c>
      <c r="E57" s="24">
        <v>-1.5474</v>
      </c>
      <c r="F57" s="60">
        <v>0.017</v>
      </c>
      <c r="G57" s="60">
        <v>0.0035000000000000005</v>
      </c>
    </row>
    <row r="58" spans="2:7" ht="13.5">
      <c r="B58" s="27" t="s">
        <v>67</v>
      </c>
      <c r="C58" s="24">
        <v>37.9613</v>
      </c>
      <c r="D58" s="24">
        <v>-53.9123</v>
      </c>
      <c r="E58" s="24">
        <v>-1.4464</v>
      </c>
      <c r="F58" s="60">
        <v>0.0326</v>
      </c>
      <c r="G58" s="60">
        <v>0.011299999999999998</v>
      </c>
    </row>
    <row r="59" spans="2:7" ht="13.5">
      <c r="B59" s="27" t="s">
        <v>68</v>
      </c>
      <c r="C59" s="24">
        <v>78.9341</v>
      </c>
      <c r="D59" s="24">
        <v>-48.2612</v>
      </c>
      <c r="E59" s="24">
        <v>-3.4534</v>
      </c>
      <c r="F59" s="60">
        <v>0.0238</v>
      </c>
      <c r="G59" s="60">
        <v>0.006900000000000001</v>
      </c>
    </row>
    <row r="60" spans="2:7" ht="13.5">
      <c r="B60" s="27" t="s">
        <v>69</v>
      </c>
      <c r="C60" s="24">
        <v>78.6677</v>
      </c>
      <c r="D60" s="24">
        <v>-48.3318</v>
      </c>
      <c r="E60" s="24">
        <v>-7.2234</v>
      </c>
      <c r="F60" s="60">
        <v>0.0106</v>
      </c>
      <c r="G60" s="60">
        <v>0.0002999999999999999</v>
      </c>
    </row>
    <row r="61" spans="2:7" ht="13.5">
      <c r="B61" s="27" t="s">
        <v>70</v>
      </c>
      <c r="C61" s="24">
        <v>76.38995</v>
      </c>
      <c r="D61" s="24">
        <v>-48.2529</v>
      </c>
      <c r="E61" s="24">
        <v>-20.108</v>
      </c>
      <c r="F61" s="60">
        <v>0.0174</v>
      </c>
      <c r="G61" s="60">
        <v>0.0036999999999999993</v>
      </c>
    </row>
    <row r="62" spans="2:7" ht="13.5">
      <c r="B62" s="27" t="s">
        <v>71</v>
      </c>
      <c r="C62" s="24">
        <v>75.322</v>
      </c>
      <c r="D62" s="24">
        <v>-48.2912</v>
      </c>
      <c r="E62" s="24">
        <v>-23.7532</v>
      </c>
      <c r="F62" s="60">
        <v>0.0436</v>
      </c>
      <c r="G62" s="60">
        <v>0.0168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62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39164.29767361111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0.0190875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0.005</v>
      </c>
      <c r="D8" s="73"/>
      <c r="E8" s="2"/>
      <c r="F8" s="14" t="s">
        <v>12</v>
      </c>
      <c r="G8" s="35">
        <v>0.03864180146392636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-0.005</v>
      </c>
      <c r="D9" s="73"/>
      <c r="E9" s="2"/>
      <c r="F9" s="14" t="s">
        <v>13</v>
      </c>
      <c r="G9" s="35">
        <v>0.0052810081548507115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0.03336079330907565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0.009840316729319913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56</v>
      </c>
      <c r="C47" s="24">
        <v>36.18091257737447</v>
      </c>
      <c r="D47" s="24">
        <v>53.9783</v>
      </c>
      <c r="E47" s="24">
        <v>-11.616427906589276</v>
      </c>
      <c r="F47" s="60">
        <v>0.0386</v>
      </c>
      <c r="G47" s="39">
        <v>0.0143</v>
      </c>
    </row>
    <row r="48" spans="2:7" ht="13.5">
      <c r="B48" s="27" t="s">
        <v>57</v>
      </c>
      <c r="C48" s="24">
        <v>38.561236654389134</v>
      </c>
      <c r="D48" s="24">
        <v>53.9593</v>
      </c>
      <c r="E48" s="24">
        <v>-12.380655682932435</v>
      </c>
      <c r="F48" s="60">
        <v>0.0582</v>
      </c>
      <c r="G48" s="39">
        <v>0.0241</v>
      </c>
    </row>
    <row r="49" spans="2:7" ht="13.5">
      <c r="B49" s="27" t="s">
        <v>58</v>
      </c>
      <c r="C49" s="24">
        <v>37.97198707192915</v>
      </c>
      <c r="D49" s="24">
        <v>53.9271</v>
      </c>
      <c r="E49" s="24">
        <v>-1.4587325772484399</v>
      </c>
      <c r="F49" s="60">
        <v>0.0366</v>
      </c>
      <c r="G49" s="39">
        <v>0.0133</v>
      </c>
    </row>
    <row r="50" spans="2:7" ht="13.5">
      <c r="B50" s="27" t="s">
        <v>59</v>
      </c>
      <c r="C50" s="24">
        <v>40.47014436295913</v>
      </c>
      <c r="D50" s="24">
        <v>53.9227</v>
      </c>
      <c r="E50" s="24">
        <v>-1.5555555555555556</v>
      </c>
      <c r="F50" s="60">
        <v>0.0352</v>
      </c>
      <c r="G50" s="39">
        <v>0.0126</v>
      </c>
    </row>
    <row r="51" spans="2:7" ht="13.5">
      <c r="B51" s="27" t="s">
        <v>60</v>
      </c>
      <c r="C51" s="24">
        <v>78.92480404564478</v>
      </c>
      <c r="D51" s="24">
        <v>48.2536</v>
      </c>
      <c r="E51" s="24">
        <v>-3.4459233724755203</v>
      </c>
      <c r="F51" s="60">
        <v>0.065</v>
      </c>
      <c r="G51" s="39">
        <v>0.0275</v>
      </c>
    </row>
    <row r="52" spans="2:7" ht="13.5">
      <c r="B52" s="27" t="s">
        <v>61</v>
      </c>
      <c r="C52" s="24">
        <v>78.66858397381554</v>
      </c>
      <c r="D52" s="24">
        <v>48.2869</v>
      </c>
      <c r="E52" s="24">
        <v>-7.228622388685254</v>
      </c>
      <c r="F52" s="60">
        <v>0.061</v>
      </c>
      <c r="G52" s="39">
        <v>0.0255</v>
      </c>
    </row>
    <row r="53" spans="2:7" ht="13.5">
      <c r="B53" s="27" t="s">
        <v>62</v>
      </c>
      <c r="C53" s="24">
        <v>76.39662386961555</v>
      </c>
      <c r="D53" s="24">
        <v>48.2594</v>
      </c>
      <c r="E53" s="24">
        <v>-20.113548422516267</v>
      </c>
      <c r="F53" s="60">
        <v>0.048</v>
      </c>
      <c r="G53" s="39">
        <v>0.019</v>
      </c>
    </row>
    <row r="54" spans="2:7" ht="13.5">
      <c r="B54" s="27" t="s">
        <v>63</v>
      </c>
      <c r="C54" s="24">
        <v>75.34363380452555</v>
      </c>
      <c r="D54" s="24">
        <v>48.2824</v>
      </c>
      <c r="E54" s="24">
        <v>-23.755752675116284</v>
      </c>
      <c r="F54" s="60">
        <v>0.0772</v>
      </c>
      <c r="G54" s="39">
        <v>0.033600000000000005</v>
      </c>
    </row>
    <row r="55" spans="2:7" ht="13.5">
      <c r="B55" s="27" t="s">
        <v>64</v>
      </c>
      <c r="C55" s="24">
        <v>36.180910565205366</v>
      </c>
      <c r="D55" s="24">
        <v>-53.9448</v>
      </c>
      <c r="E55" s="24">
        <v>-11.61642523131641</v>
      </c>
      <c r="F55" s="60">
        <v>0.0322</v>
      </c>
      <c r="G55" s="39">
        <v>0.011099999999999999</v>
      </c>
    </row>
    <row r="56" spans="2:7" ht="13.5">
      <c r="B56" s="27" t="s">
        <v>65</v>
      </c>
      <c r="C56" s="24">
        <v>38.56124040606001</v>
      </c>
      <c r="D56" s="24">
        <v>-53.9689</v>
      </c>
      <c r="E56" s="24">
        <v>-12.380663346667673</v>
      </c>
      <c r="F56" s="60">
        <v>0.0138</v>
      </c>
      <c r="G56" s="39">
        <v>0.0018999999999999998</v>
      </c>
    </row>
    <row r="57" spans="2:7" ht="13.5">
      <c r="B57" s="27" t="s">
        <v>66</v>
      </c>
      <c r="C57" s="24">
        <v>40.47015447362456</v>
      </c>
      <c r="D57" s="24">
        <v>-53.9969</v>
      </c>
      <c r="E57" s="24">
        <v>-1.5555555555555556</v>
      </c>
      <c r="F57" s="60">
        <v>0.017</v>
      </c>
      <c r="G57" s="39">
        <v>0.0035000000000000005</v>
      </c>
    </row>
    <row r="58" spans="2:7" ht="13.5">
      <c r="B58" s="27" t="s">
        <v>67</v>
      </c>
      <c r="C58" s="24">
        <v>37.97199718259457</v>
      </c>
      <c r="D58" s="24">
        <v>-53.9123</v>
      </c>
      <c r="E58" s="24">
        <v>-1.4587331026095791</v>
      </c>
      <c r="F58" s="60">
        <v>0.0326</v>
      </c>
      <c r="G58" s="39">
        <v>0.011299999999999998</v>
      </c>
    </row>
    <row r="59" spans="2:7" ht="13.5">
      <c r="B59" s="27" t="s">
        <v>68</v>
      </c>
      <c r="C59" s="24">
        <v>78.92480420524123</v>
      </c>
      <c r="D59" s="24">
        <v>-48.2612</v>
      </c>
      <c r="E59" s="24">
        <v>-3.4459370014911563</v>
      </c>
      <c r="F59" s="60">
        <v>0.0238</v>
      </c>
      <c r="G59" s="39">
        <v>0.006900000000000001</v>
      </c>
    </row>
    <row r="60" spans="2:7" ht="13.5">
      <c r="B60" s="27" t="s">
        <v>69</v>
      </c>
      <c r="C60" s="24">
        <v>78.66858927839995</v>
      </c>
      <c r="D60" s="24">
        <v>-48.3318</v>
      </c>
      <c r="E60" s="24">
        <v>-7.228605596129069</v>
      </c>
      <c r="F60" s="60">
        <v>0.0106</v>
      </c>
      <c r="G60" s="39">
        <v>0.0002999999999999999</v>
      </c>
    </row>
    <row r="61" spans="2:7" ht="13.5">
      <c r="B61" s="27" t="s">
        <v>70</v>
      </c>
      <c r="C61" s="24">
        <v>76.3966291742</v>
      </c>
      <c r="D61" s="24">
        <v>-48.2529</v>
      </c>
      <c r="E61" s="24">
        <v>-20.11352616000533</v>
      </c>
      <c r="F61" s="60">
        <v>0.0174</v>
      </c>
      <c r="G61" s="39">
        <v>0.0036999999999999993</v>
      </c>
    </row>
    <row r="62" spans="2:7" ht="13.5">
      <c r="B62" s="27" t="s">
        <v>71</v>
      </c>
      <c r="C62" s="24">
        <v>75.34363910911</v>
      </c>
      <c r="D62" s="24">
        <v>-48.2912</v>
      </c>
      <c r="E62" s="24">
        <v>-23.75573138627304</v>
      </c>
      <c r="F62" s="60">
        <v>0.0436</v>
      </c>
      <c r="G62" s="39">
        <v>0.0168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62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39164.29767361111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16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0.0190875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0.005</v>
      </c>
      <c r="D8" s="73"/>
      <c r="E8" s="1"/>
      <c r="F8" s="14" t="s">
        <v>12</v>
      </c>
      <c r="G8" s="35">
        <v>0.03864180146392636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-0.005</v>
      </c>
      <c r="D9" s="73"/>
      <c r="E9" s="1"/>
      <c r="F9" s="14" t="s">
        <v>13</v>
      </c>
      <c r="G9" s="35">
        <v>0.0052810081548507115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0.03336079330907565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0.009840316729319913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56</v>
      </c>
      <c r="C47" s="24">
        <v>0.01858742262552937</v>
      </c>
      <c r="D47" s="24">
        <v>0</v>
      </c>
      <c r="E47" s="24">
        <v>0.005227906589276188</v>
      </c>
      <c r="F47" s="60">
        <v>0.0386</v>
      </c>
      <c r="G47" s="39">
        <v>0.0143</v>
      </c>
    </row>
    <row r="48" spans="2:7" ht="13.5">
      <c r="B48" s="27" t="s">
        <v>57</v>
      </c>
      <c r="C48" s="24">
        <v>0.028963345610868885</v>
      </c>
      <c r="D48" s="24">
        <v>0</v>
      </c>
      <c r="E48" s="24">
        <v>-0.003244317067565561</v>
      </c>
      <c r="F48" s="60">
        <v>0.0582</v>
      </c>
      <c r="G48" s="39">
        <v>0.0241</v>
      </c>
    </row>
    <row r="49" spans="2:7" ht="13.5">
      <c r="B49" s="27" t="s">
        <v>58</v>
      </c>
      <c r="C49" s="24">
        <v>0.018212928070852286</v>
      </c>
      <c r="D49" s="24">
        <v>0</v>
      </c>
      <c r="E49" s="24">
        <v>0.0013325772484398257</v>
      </c>
      <c r="F49" s="60">
        <v>0.0366</v>
      </c>
      <c r="G49" s="39">
        <v>0.0133</v>
      </c>
    </row>
    <row r="50" spans="2:7" ht="13.5">
      <c r="B50" s="27" t="s">
        <v>59</v>
      </c>
      <c r="C50" s="24">
        <v>0.017355637040864735</v>
      </c>
      <c r="D50" s="24">
        <v>0</v>
      </c>
      <c r="E50" s="24">
        <v>0.0029555555555556</v>
      </c>
      <c r="F50" s="60">
        <v>0.0352</v>
      </c>
      <c r="G50" s="39">
        <v>0.0126</v>
      </c>
    </row>
    <row r="51" spans="2:7" ht="13.5">
      <c r="B51" s="27" t="s">
        <v>60</v>
      </c>
      <c r="C51" s="24">
        <v>0.021595954355220215</v>
      </c>
      <c r="D51" s="24">
        <v>0</v>
      </c>
      <c r="E51" s="24">
        <v>0.02422337247552031</v>
      </c>
      <c r="F51" s="60">
        <v>0.065</v>
      </c>
      <c r="G51" s="39">
        <v>0.0275</v>
      </c>
    </row>
    <row r="52" spans="2:7" ht="13.5">
      <c r="B52" s="27" t="s">
        <v>61</v>
      </c>
      <c r="C52" s="24">
        <v>0.022816026184457883</v>
      </c>
      <c r="D52" s="24">
        <v>0</v>
      </c>
      <c r="E52" s="24">
        <v>0.020222388685254167</v>
      </c>
      <c r="F52" s="60">
        <v>0.061</v>
      </c>
      <c r="G52" s="39">
        <v>0.0255</v>
      </c>
    </row>
    <row r="53" spans="2:7" ht="13.5">
      <c r="B53" s="27" t="s">
        <v>62</v>
      </c>
      <c r="C53" s="24">
        <v>0.0059761303844538816</v>
      </c>
      <c r="D53" s="24">
        <v>0</v>
      </c>
      <c r="E53" s="24">
        <v>0.023248422516267908</v>
      </c>
      <c r="F53" s="60">
        <v>0.048</v>
      </c>
      <c r="G53" s="39">
        <v>0.019</v>
      </c>
    </row>
    <row r="54" spans="2:7" ht="13.5">
      <c r="B54" s="27" t="s">
        <v>63</v>
      </c>
      <c r="C54" s="24">
        <v>0.024166195474450092</v>
      </c>
      <c r="D54" s="24">
        <v>0</v>
      </c>
      <c r="E54" s="24">
        <v>0.030152675116283945</v>
      </c>
      <c r="F54" s="60">
        <v>0.0772</v>
      </c>
      <c r="G54" s="39">
        <v>0.033600000000000005</v>
      </c>
    </row>
    <row r="55" spans="2:7" ht="13.5">
      <c r="B55" s="27" t="s">
        <v>64</v>
      </c>
      <c r="C55" s="24">
        <v>-0.0030105652053649123</v>
      </c>
      <c r="D55" s="24">
        <v>0</v>
      </c>
      <c r="E55" s="24">
        <v>0.015825231316409116</v>
      </c>
      <c r="F55" s="60">
        <v>0.0322</v>
      </c>
      <c r="G55" s="39">
        <v>0.011099999999999999</v>
      </c>
    </row>
    <row r="56" spans="2:7" ht="13.5">
      <c r="B56" s="27" t="s">
        <v>65</v>
      </c>
      <c r="C56" s="24">
        <v>-0.0007404060600109119</v>
      </c>
      <c r="D56" s="24">
        <v>0</v>
      </c>
      <c r="E56" s="24">
        <v>0.006863346667673298</v>
      </c>
      <c r="F56" s="60">
        <v>0.0138</v>
      </c>
      <c r="G56" s="39">
        <v>0.0018999999999999998</v>
      </c>
    </row>
    <row r="57" spans="2:7" ht="13.5">
      <c r="B57" s="27" t="s">
        <v>66</v>
      </c>
      <c r="C57" s="24">
        <v>-0.002454473624560194</v>
      </c>
      <c r="D57" s="24">
        <v>0</v>
      </c>
      <c r="E57" s="24">
        <v>0.008155555555555472</v>
      </c>
      <c r="F57" s="60">
        <v>0.017</v>
      </c>
      <c r="G57" s="39">
        <v>0.0035000000000000005</v>
      </c>
    </row>
    <row r="58" spans="2:7" ht="13.5">
      <c r="B58" s="27" t="s">
        <v>67</v>
      </c>
      <c r="C58" s="24">
        <v>-0.010697182594569199</v>
      </c>
      <c r="D58" s="24">
        <v>0</v>
      </c>
      <c r="E58" s="24">
        <v>0.012333102609579205</v>
      </c>
      <c r="F58" s="60">
        <v>0.0326</v>
      </c>
      <c r="G58" s="39">
        <v>0.011299999999999998</v>
      </c>
    </row>
    <row r="59" spans="2:7" ht="13.5">
      <c r="B59" s="27" t="s">
        <v>68</v>
      </c>
      <c r="C59" s="24">
        <v>0.009295794758770626</v>
      </c>
      <c r="D59" s="24">
        <v>0</v>
      </c>
      <c r="E59" s="24">
        <v>-0.007462998508843466</v>
      </c>
      <c r="F59" s="60">
        <v>0.0238</v>
      </c>
      <c r="G59" s="39">
        <v>0.006900000000000001</v>
      </c>
    </row>
    <row r="60" spans="2:7" ht="13.5">
      <c r="B60" s="27" t="s">
        <v>69</v>
      </c>
      <c r="C60" s="24">
        <v>-0.0008892783999527865</v>
      </c>
      <c r="D60" s="24">
        <v>0</v>
      </c>
      <c r="E60" s="24">
        <v>0.005205596129068901</v>
      </c>
      <c r="F60" s="60">
        <v>0.0106</v>
      </c>
      <c r="G60" s="39">
        <v>0.0002999999999999999</v>
      </c>
    </row>
    <row r="61" spans="2:7" ht="13.5">
      <c r="B61" s="27" t="s">
        <v>70</v>
      </c>
      <c r="C61" s="24">
        <v>-0.00667917420000208</v>
      </c>
      <c r="D61" s="24">
        <v>0</v>
      </c>
      <c r="E61" s="24">
        <v>0.005526160005327796</v>
      </c>
      <c r="F61" s="60">
        <v>0.0174</v>
      </c>
      <c r="G61" s="39">
        <v>0.0036999999999999993</v>
      </c>
    </row>
    <row r="62" spans="2:7" ht="13.5">
      <c r="B62" s="27" t="s">
        <v>71</v>
      </c>
      <c r="C62" s="24">
        <v>-0.02163910910999789</v>
      </c>
      <c r="D62" s="24">
        <v>0</v>
      </c>
      <c r="E62" s="24">
        <v>0.0025313862730413916</v>
      </c>
      <c r="F62" s="60">
        <v>0.0436</v>
      </c>
      <c r="G62" s="39">
        <v>0.0168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39164.29767361111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0</v>
      </c>
      <c r="F36" s="44">
        <v>0</v>
      </c>
      <c r="G36" s="45">
        <v>0</v>
      </c>
      <c r="H36" s="56"/>
    </row>
    <row r="37" spans="2:8" ht="13.5">
      <c r="B37" s="49" t="s">
        <v>39</v>
      </c>
      <c r="C37" s="44">
        <v>0</v>
      </c>
      <c r="D37" s="44"/>
      <c r="E37" s="44">
        <v>16</v>
      </c>
      <c r="F37" s="44">
        <v>16</v>
      </c>
      <c r="G37" s="45">
        <v>100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16</v>
      </c>
      <c r="F39" s="44">
        <v>16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0.028963345610868885</v>
      </c>
      <c r="D42" s="42">
        <v>0</v>
      </c>
      <c r="E42" s="42">
        <v>0.030152675116283945</v>
      </c>
      <c r="F42" s="51">
        <v>0.03864180146392636</v>
      </c>
    </row>
    <row r="43" spans="2:6" ht="13.5">
      <c r="B43" s="49" t="s">
        <v>13</v>
      </c>
      <c r="C43" s="42">
        <v>-0.02163910910999789</v>
      </c>
      <c r="D43" s="42">
        <v>0</v>
      </c>
      <c r="E43" s="42">
        <v>-0.007462998508843466</v>
      </c>
      <c r="F43" s="51">
        <v>0.0052810081548507115</v>
      </c>
    </row>
    <row r="44" spans="2:6" ht="13.5">
      <c r="B44" s="49" t="s">
        <v>14</v>
      </c>
      <c r="C44" s="42">
        <v>0.050602454720866774</v>
      </c>
      <c r="D44" s="42">
        <v>0</v>
      </c>
      <c r="E44" s="42">
        <v>0.03761567362512741</v>
      </c>
      <c r="F44" s="51">
        <v>0.03336079330907565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0.007553702831938125</v>
      </c>
      <c r="D46" s="42">
        <v>0</v>
      </c>
      <c r="E46" s="42">
        <v>0.009568497572927756</v>
      </c>
      <c r="F46" s="51">
        <v>0.0190875</v>
      </c>
    </row>
    <row r="47" spans="2:6" ht="13.5">
      <c r="B47" s="49" t="s">
        <v>26</v>
      </c>
      <c r="C47" s="42">
        <v>0.016113082564816993</v>
      </c>
      <c r="D47" s="42">
        <v>0</v>
      </c>
      <c r="E47" s="42">
        <v>0.01398584180175836</v>
      </c>
      <c r="F47" s="51">
        <v>0.02133624148355143</v>
      </c>
    </row>
    <row r="48" spans="2:6" ht="13.5">
      <c r="B48" s="49" t="s">
        <v>27</v>
      </c>
      <c r="C48" s="42">
        <v>0.014699587414341644</v>
      </c>
      <c r="D48" s="42">
        <v>0</v>
      </c>
      <c r="E48" s="42">
        <v>0.01053490073236255</v>
      </c>
      <c r="F48" s="51">
        <v>0.009840316729319913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0.005</v>
      </c>
      <c r="C1">
        <f>MAX(GaussDistr_1)-1</f>
        <v>3</v>
      </c>
      <c r="F1" t="s">
        <v>21</v>
      </c>
      <c r="G1">
        <v>16</v>
      </c>
    </row>
    <row r="2" spans="2:3" ht="12.75">
      <c r="B2">
        <v>-0.005</v>
      </c>
      <c r="C2">
        <f>MAX(GaussDistr_1)-1</f>
        <v>3</v>
      </c>
    </row>
    <row r="3" spans="1:16" ht="12.75">
      <c r="A3" t="str">
        <f>"-3s"</f>
        <v>-3s</v>
      </c>
      <c r="B3">
        <v>-0.010433450187959738</v>
      </c>
      <c r="C3">
        <f aca="true" t="shared" si="0" ref="C3:C33">NORMDIST(B3,AveDev3D_0,StandardDev3D_0,FALSE)*NumPoints_7*I3</f>
        <v>0.01418191491820166</v>
      </c>
      <c r="D3">
        <v>0</v>
      </c>
      <c r="F3" t="s">
        <v>17</v>
      </c>
      <c r="G3">
        <v>15</v>
      </c>
      <c r="I3">
        <f>B5-B4</f>
        <v>0.001968063345863986</v>
      </c>
      <c r="N3">
        <v>0.005</v>
      </c>
      <c r="O3">
        <v>-0.005</v>
      </c>
      <c r="P3">
        <v>0.0190875</v>
      </c>
    </row>
    <row r="4" spans="1:16" ht="12.75">
      <c r="B4">
        <v>-0.00846538684209576</v>
      </c>
      <c r="C4">
        <f t="shared" si="0"/>
        <v>0.02532944506553591</v>
      </c>
      <c r="D4">
        <v>0</v>
      </c>
      <c r="F4" t="s">
        <v>18</v>
      </c>
      <c r="G4">
        <v>5</v>
      </c>
      <c r="I4">
        <f>I3</f>
        <v>0.001968063345863986</v>
      </c>
      <c r="N4">
        <v>0.005</v>
      </c>
      <c r="O4">
        <v>-0.005</v>
      </c>
      <c r="P4">
        <v>0.0190875</v>
      </c>
    </row>
    <row r="5" spans="1:16" ht="12.75">
      <c r="B5">
        <v>-0.006497323496231774</v>
      </c>
      <c r="C5">
        <f t="shared" si="0"/>
        <v>0.043465501547794085</v>
      </c>
      <c r="D5">
        <v>0</v>
      </c>
      <c r="I5">
        <f>I4</f>
        <v>0.001968063345863986</v>
      </c>
      <c r="N5">
        <v>0.005</v>
      </c>
      <c r="O5">
        <v>-0.005</v>
      </c>
      <c r="P5">
        <v>0.0190875</v>
      </c>
    </row>
    <row r="6" spans="1:16" ht="12.75">
      <c r="B6">
        <v>-0.004529260150367795</v>
      </c>
      <c r="C6">
        <f t="shared" si="0"/>
        <v>0.0716624969434973</v>
      </c>
      <c r="D6">
        <v>0</v>
      </c>
      <c r="I6">
        <f aca="true" t="shared" si="1" ref="I6:I33">I5</f>
        <v>0.001968063345863986</v>
      </c>
      <c r="N6">
        <v>0.005</v>
      </c>
      <c r="O6">
        <v>-0.005</v>
      </c>
      <c r="P6">
        <v>0.0190875</v>
      </c>
    </row>
    <row r="7" spans="1:16" ht="12.75">
      <c r="B7">
        <v>-0.002561196804503809</v>
      </c>
      <c r="C7">
        <f t="shared" si="0"/>
        <v>0.11351869710794077</v>
      </c>
      <c r="D7">
        <v>0</v>
      </c>
      <c r="I7">
        <f t="shared" si="1"/>
        <v>0.001968063345863986</v>
      </c>
      <c r="N7">
        <v>0.005</v>
      </c>
      <c r="O7">
        <v>-0.005</v>
      </c>
      <c r="P7">
        <v>0.0190875</v>
      </c>
    </row>
    <row r="8" spans="1:16" ht="12.75">
      <c r="A8" t="str">
        <f>"-2s"</f>
        <v>-2s</v>
      </c>
      <c r="B8">
        <v>-0.0005931334586398267</v>
      </c>
      <c r="C8">
        <f t="shared" si="0"/>
        <v>0.17277109284220205</v>
      </c>
      <c r="D8">
        <v>0</v>
      </c>
      <c r="I8">
        <f t="shared" si="1"/>
        <v>0.001968063345863986</v>
      </c>
      <c r="N8">
        <v>0.005</v>
      </c>
      <c r="O8">
        <v>-0.005</v>
      </c>
      <c r="P8">
        <v>0.0190875</v>
      </c>
    </row>
    <row r="9" spans="1:16" ht="12.75">
      <c r="B9">
        <v>0.0013749298872241557</v>
      </c>
      <c r="C9">
        <f t="shared" si="0"/>
        <v>0.25264050656286174</v>
      </c>
      <c r="D9">
        <v>0</v>
      </c>
      <c r="I9">
        <f t="shared" si="1"/>
        <v>0.001968063345863986</v>
      </c>
      <c r="N9">
        <v>0.005</v>
      </c>
      <c r="O9">
        <v>-0.005</v>
      </c>
      <c r="P9">
        <v>0.0190875</v>
      </c>
    </row>
    <row r="10" spans="1:16" ht="12.75">
      <c r="B10">
        <v>0.003342993233088138</v>
      </c>
      <c r="C10">
        <f t="shared" si="0"/>
        <v>0.3549466709742583</v>
      </c>
      <c r="D10">
        <v>0</v>
      </c>
      <c r="I10">
        <f t="shared" si="1"/>
        <v>0.001968063345863986</v>
      </c>
      <c r="N10">
        <v>0.005</v>
      </c>
      <c r="O10">
        <v>-0.005</v>
      </c>
      <c r="P10">
        <v>0.0190875</v>
      </c>
    </row>
    <row r="11" spans="1:16" ht="12.75">
      <c r="B11">
        <v>0.00531105657895212</v>
      </c>
      <c r="C11">
        <f t="shared" si="0"/>
        <v>0.4791278900343842</v>
      </c>
      <c r="D11">
        <v>0</v>
      </c>
      <c r="I11">
        <f t="shared" si="1"/>
        <v>0.001968063345863986</v>
      </c>
      <c r="N11">
        <v>0.005</v>
      </c>
      <c r="O11">
        <v>-0.005</v>
      </c>
      <c r="P11">
        <v>0.0190875</v>
      </c>
    </row>
    <row r="12" spans="1:16" ht="12.75">
      <c r="B12">
        <v>0.007279119924816103</v>
      </c>
      <c r="C12">
        <f t="shared" si="0"/>
        <v>0.6213953759462822</v>
      </c>
      <c r="D12">
        <v>0</v>
      </c>
      <c r="I12">
        <f t="shared" si="1"/>
        <v>0.001968063345863986</v>
      </c>
      <c r="N12">
        <v>0.005</v>
      </c>
      <c r="O12">
        <v>-0.005</v>
      </c>
      <c r="P12">
        <v>0.0190875</v>
      </c>
    </row>
    <row r="13" spans="1:16" ht="12.75">
      <c r="B13">
        <v>0.009247183270680087</v>
      </c>
      <c r="C13">
        <f t="shared" si="0"/>
        <v>0.77430631846126</v>
      </c>
      <c r="D13">
        <v>1</v>
      </c>
      <c r="I13">
        <f t="shared" si="1"/>
        <v>0.001968063345863986</v>
      </c>
      <c r="N13">
        <v>0.005</v>
      </c>
      <c r="O13">
        <v>-0.005</v>
      </c>
      <c r="P13">
        <v>0.0190875</v>
      </c>
    </row>
    <row r="14" spans="1:16" ht="12.75">
      <c r="B14">
        <v>0.01121524661654407</v>
      </c>
      <c r="C14">
        <f t="shared" si="0"/>
        <v>0.927012968836746</v>
      </c>
      <c r="D14">
        <v>0</v>
      </c>
      <c r="I14">
        <f t="shared" si="1"/>
        <v>0.001968063345863986</v>
      </c>
      <c r="N14">
        <v>0.005</v>
      </c>
      <c r="O14">
        <v>-0.005</v>
      </c>
      <c r="P14">
        <v>0.0190875</v>
      </c>
    </row>
    <row r="15" spans="1:16" ht="12.75">
      <c r="B15">
        <v>0.013183309962408052</v>
      </c>
      <c r="C15">
        <f t="shared" si="0"/>
        <v>1.0663187292537604</v>
      </c>
      <c r="D15">
        <v>1</v>
      </c>
      <c r="I15">
        <f t="shared" si="1"/>
        <v>0.001968063345863986</v>
      </c>
      <c r="N15">
        <v>0.005</v>
      </c>
      <c r="O15">
        <v>-0.005</v>
      </c>
      <c r="P15">
        <v>0.0190875</v>
      </c>
    </row>
    <row r="16" spans="1:16" ht="12.75">
      <c r="B16">
        <v>0.015151373308272036</v>
      </c>
      <c r="C16">
        <f t="shared" si="0"/>
        <v>1.1784644489706364</v>
      </c>
      <c r="D16">
        <v>1</v>
      </c>
      <c r="I16">
        <f t="shared" si="1"/>
        <v>0.001968063345863986</v>
      </c>
      <c r="N16">
        <v>0.005</v>
      </c>
      <c r="O16">
        <v>-0.005</v>
      </c>
      <c r="P16">
        <v>0.0190875</v>
      </c>
    </row>
    <row r="17" spans="1:16" ht="12.75">
      <c r="B17">
        <v>0.017119436654136018</v>
      </c>
      <c r="C17">
        <f t="shared" si="0"/>
        <v>1.2513366207214607</v>
      </c>
      <c r="D17">
        <v>1</v>
      </c>
      <c r="I17">
        <f t="shared" si="1"/>
        <v>0.001968063345863986</v>
      </c>
      <c r="N17">
        <v>0.005</v>
      </c>
      <c r="O17">
        <v>-0.005</v>
      </c>
      <c r="P17">
        <v>0.0190875</v>
      </c>
    </row>
    <row r="18" spans="1:16" ht="12.75">
      <c r="A18" t="str">
        <f>"0"</f>
        <v>0</v>
      </c>
      <c r="B18">
        <v>0.0190875</v>
      </c>
      <c r="C18">
        <f t="shared" si="0"/>
        <v>1.2766152972845866</v>
      </c>
      <c r="D18">
        <v>0</v>
      </c>
      <c r="I18">
        <f t="shared" si="1"/>
        <v>0.001968063345863986</v>
      </c>
      <c r="N18">
        <v>0.005</v>
      </c>
      <c r="O18">
        <v>-0.005</v>
      </c>
      <c r="P18">
        <v>0.0190875</v>
      </c>
    </row>
    <row r="19" spans="1:9" ht="12.75">
      <c r="B19">
        <v>0.021055563345863983</v>
      </c>
      <c r="C19">
        <f t="shared" si="0"/>
        <v>1.2513366207214607</v>
      </c>
      <c r="D19">
        <v>0</v>
      </c>
      <c r="I19">
        <f t="shared" si="1"/>
        <v>0.001968063345863986</v>
      </c>
    </row>
    <row r="20" spans="1:9" ht="12.75">
      <c r="B20">
        <v>0.023023626691727965</v>
      </c>
      <c r="C20">
        <f t="shared" si="0"/>
        <v>1.1784644489706364</v>
      </c>
      <c r="D20">
        <v>1</v>
      </c>
      <c r="I20">
        <f t="shared" si="1"/>
        <v>0.001968063345863986</v>
      </c>
    </row>
    <row r="21" spans="1:9" ht="12.75">
      <c r="B21">
        <v>0.024991690037591947</v>
      </c>
      <c r="C21">
        <f t="shared" si="0"/>
        <v>1.0663187292537604</v>
      </c>
      <c r="D21">
        <v>0</v>
      </c>
      <c r="I21">
        <f t="shared" si="1"/>
        <v>0.001968063345863986</v>
      </c>
    </row>
    <row r="22" spans="1:9" ht="12.75">
      <c r="B22">
        <v>0.02695975338345593</v>
      </c>
      <c r="C22">
        <f t="shared" si="0"/>
        <v>0.9270129688367461</v>
      </c>
      <c r="D22">
        <v>0</v>
      </c>
      <c r="I22">
        <f t="shared" si="1"/>
        <v>0.001968063345863986</v>
      </c>
    </row>
    <row r="23" spans="1:9" ht="12.75">
      <c r="B23">
        <v>0.028927816729319912</v>
      </c>
      <c r="C23">
        <f t="shared" si="0"/>
        <v>0.77430631846126</v>
      </c>
      <c r="D23">
        <v>0</v>
      </c>
      <c r="I23">
        <f t="shared" si="1"/>
        <v>0.001968063345863986</v>
      </c>
    </row>
    <row r="24" spans="1:9" ht="12.75">
      <c r="B24">
        <v>0.030895880075183898</v>
      </c>
      <c r="C24">
        <f t="shared" si="0"/>
        <v>0.6213953759462822</v>
      </c>
      <c r="D24">
        <v>2</v>
      </c>
      <c r="I24">
        <f t="shared" si="1"/>
        <v>0.001968063345863986</v>
      </c>
    </row>
    <row r="25" spans="1:9" ht="12.75">
      <c r="B25">
        <v>0.032863943421047884</v>
      </c>
      <c r="C25">
        <f t="shared" si="0"/>
        <v>0.479127890034384</v>
      </c>
      <c r="D25">
        <v>0</v>
      </c>
      <c r="I25">
        <f t="shared" si="1"/>
        <v>0.001968063345863986</v>
      </c>
    </row>
    <row r="26" spans="1:9" ht="12.75">
      <c r="B26">
        <v>0.034832006766911866</v>
      </c>
      <c r="C26">
        <f t="shared" si="0"/>
        <v>0.3549466709742581</v>
      </c>
      <c r="D26">
        <v>2</v>
      </c>
      <c r="I26">
        <f t="shared" si="1"/>
        <v>0.001968063345863986</v>
      </c>
    </row>
    <row r="27" spans="1:9" ht="12.75">
      <c r="B27">
        <v>0.03680007011277585</v>
      </c>
      <c r="C27">
        <f t="shared" si="0"/>
        <v>0.25264050656286147</v>
      </c>
      <c r="D27">
        <v>1</v>
      </c>
      <c r="I27">
        <f t="shared" si="1"/>
        <v>0.001968063345863986</v>
      </c>
    </row>
    <row r="28" spans="1:9" ht="12.75">
      <c r="A28" t="str">
        <f>"2s"</f>
        <v>2s</v>
      </c>
      <c r="B28">
        <v>0.03876813345863983</v>
      </c>
      <c r="C28">
        <f t="shared" si="0"/>
        <v>0.17277109284220193</v>
      </c>
      <c r="D28">
        <v>0</v>
      </c>
      <c r="I28">
        <f t="shared" si="1"/>
        <v>0.001968063345863986</v>
      </c>
    </row>
    <row r="29" spans="1:9" ht="12.75">
      <c r="B29">
        <v>0.04073619680450381</v>
      </c>
      <c r="C29">
        <f t="shared" si="0"/>
        <v>0.1135186971079407</v>
      </c>
      <c r="D29">
        <v>0</v>
      </c>
      <c r="I29">
        <f t="shared" si="1"/>
        <v>0.001968063345863986</v>
      </c>
    </row>
    <row r="30" spans="1:9" ht="12.75">
      <c r="B30">
        <v>0.042704260150367795</v>
      </c>
      <c r="C30">
        <f t="shared" si="0"/>
        <v>0.0716624969434973</v>
      </c>
      <c r="D30">
        <v>1</v>
      </c>
      <c r="I30">
        <f t="shared" si="1"/>
        <v>0.001968063345863986</v>
      </c>
    </row>
    <row r="31" spans="1:9" ht="12.75">
      <c r="B31">
        <v>0.04467232349623178</v>
      </c>
      <c r="C31">
        <f t="shared" si="0"/>
        <v>0.04346550154779402</v>
      </c>
      <c r="D31">
        <v>0</v>
      </c>
      <c r="I31">
        <f t="shared" si="1"/>
        <v>0.001968063345863986</v>
      </c>
    </row>
    <row r="32" spans="1:9" ht="12.75">
      <c r="B32">
        <v>0.04664038684209576</v>
      </c>
      <c r="C32">
        <f t="shared" si="0"/>
        <v>0.02532944506553591</v>
      </c>
      <c r="D32">
        <v>1</v>
      </c>
      <c r="I32">
        <f t="shared" si="1"/>
        <v>0.001968063345863986</v>
      </c>
    </row>
    <row r="33" spans="1:9" ht="12.75">
      <c r="A33" t="str">
        <f>"3s"</f>
        <v>3s</v>
      </c>
      <c r="B33">
        <v>0.04860845018795974</v>
      </c>
      <c r="C33">
        <f t="shared" si="0"/>
        <v>0.014181914918201633</v>
      </c>
      <c r="D33">
        <v>4</v>
      </c>
      <c r="I33">
        <f t="shared" si="1"/>
        <v>0.001968063345863986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2007-03-23T11:09:53Z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