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<sst xmlns="http://schemas.openxmlformats.org/spreadsheetml/2006/main" count="179" uniqueCount="68">
  <si>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</si>
  <si>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</si>
  <si>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</si>
  <si>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</si>
  <si>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</si>
  <si>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</si>
  <si>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</si>
  <si>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</si>
  <si>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</si>
  <si>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</si>
  <si>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</si>
  <si>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</si>
  <si>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</si>
  <si>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</si>
  <si>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</si>
  <si>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</si>
  <si>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</si>
  <si>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</si>
  <si>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</si>
  <si>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</si>
  <si>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</si>
  <si>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</si>
  <si>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</si>
  <si>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</si>
  <si>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</si>
  <si>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</si>
  <si>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</si>
  <si>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</si>
  <si>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</si>
  <si>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</si>
  <si>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</si>
  <si>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</si>
  <si>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</si>
  <si>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</si>
  <si>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</si>
  <si>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</si>
  <si>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</si>
  <si>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</si>
  <si>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</si>
  <si>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</si>
  <si>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</si>
  <si>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</si>
  <si>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</si>
  <si>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</si>
  <si>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</si>
  <si>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</si>
  <si>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</si>
  <si>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OF 1/4-20 E SIDE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</si>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</sst>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</c:f>
              <c:numCache>
                <c:ptCount val="12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</c:numCache>
            </c:numRef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delete val="1"/>
        <c:majorTickMark val="out"/>
        <c:minorTickMark val="none"/>
        <c:tickLblPos val="nextTo"/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813422"/>
        <c:axId val="3021193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5.282490723789261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71960"/>
        <c:axId val="31247641"/>
      </c:scatterChart>
      <c:val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11935"/>
        <c:crosses val="max"/>
        <c:crossBetween val="midCat"/>
        <c:dispUnits/>
      </c:valAx>
      <c:valAx>
        <c:axId val="30211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13422"/>
        <c:crosses val="max"/>
        <c:crossBetween val="midCat"/>
        <c:dispUnits/>
      </c:valAx>
      <c:valAx>
        <c:axId val="3471960"/>
        <c:scaling>
          <c:orientation val="minMax"/>
        </c:scaling>
        <c:axPos val="b"/>
        <c:delete val="1"/>
        <c:majorTickMark val="in"/>
        <c:minorTickMark val="none"/>
        <c:tickLblPos val="nextTo"/>
        <c:crossAx val="31247641"/>
        <c:crosses val="max"/>
        <c:crossBetween val="midCat"/>
        <c:dispUnits/>
      </c:valAx>
      <c:valAx>
        <c:axId val="312476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19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</c:numCache>
            </c:numRef>
          </c:val>
        </c:ser>
        <c:gapWidth val="0"/>
        <c:axId val="25412278"/>
        <c:axId val="273839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0.010636436188651175</c:v>
                </c:pt>
                <c:pt idx="1">
                  <c:v>0.01899708379915187</c:v>
                </c:pt>
                <c:pt idx="2">
                  <c:v>0.03259912616084534</c:v>
                </c:pt>
                <c:pt idx="3">
                  <c:v>0.053746872707622795</c:v>
                </c:pt>
                <c:pt idx="4">
                  <c:v>0.08513902283095516</c:v>
                </c:pt>
                <c:pt idx="5">
                  <c:v>0.12957831963165092</c:v>
                </c:pt>
                <c:pt idx="6">
                  <c:v>0.18948037992214545</c:v>
                </c:pt>
                <c:pt idx="7">
                  <c:v>0.2662100032306925</c:v>
                </c:pt>
                <c:pt idx="8">
                  <c:v>0.3593459175257866</c:v>
                </c:pt>
                <c:pt idx="9">
                  <c:v>0.4660465319597096</c:v>
                </c:pt>
                <c:pt idx="10">
                  <c:v>0.5807297388459423</c:v>
                </c:pt>
                <c:pt idx="11">
                  <c:v>0.6952597266275564</c:v>
                </c:pt>
                <c:pt idx="12">
                  <c:v>0.7997390469403166</c:v>
                </c:pt>
                <c:pt idx="13">
                  <c:v>0.8838483367279734</c:v>
                </c:pt>
                <c:pt idx="14">
                  <c:v>0.9385024655410912</c:v>
                </c:pt>
                <c:pt idx="15">
                  <c:v>0.9574614729634354</c:v>
                </c:pt>
                <c:pt idx="16">
                  <c:v>0.9385024655410912</c:v>
                </c:pt>
                <c:pt idx="17">
                  <c:v>0.8838483367279734</c:v>
                </c:pt>
                <c:pt idx="18">
                  <c:v>0.7997390469403166</c:v>
                </c:pt>
                <c:pt idx="19">
                  <c:v>0.6952597266275564</c:v>
                </c:pt>
                <c:pt idx="20">
                  <c:v>0.5807297388459421</c:v>
                </c:pt>
                <c:pt idx="21">
                  <c:v>0.4660465319597095</c:v>
                </c:pt>
                <c:pt idx="22">
                  <c:v>0.35934591752578643</c:v>
                </c:pt>
                <c:pt idx="23">
                  <c:v>0.2662100032306925</c:v>
                </c:pt>
                <c:pt idx="24">
                  <c:v>0.18948037992214545</c:v>
                </c:pt>
                <c:pt idx="25">
                  <c:v>0.12957831963165098</c:v>
                </c:pt>
                <c:pt idx="26">
                  <c:v>0.08513902283095527</c:v>
                </c:pt>
                <c:pt idx="27">
                  <c:v>0.053746872707622725</c:v>
                </c:pt>
                <c:pt idx="28">
                  <c:v>0.03259912616084534</c:v>
                </c:pt>
                <c:pt idx="29">
                  <c:v>0.01899708379915184</c:v>
                </c:pt>
                <c:pt idx="30">
                  <c:v>0.010636436188651175</c:v>
                </c:pt>
              </c:numCache>
            </c:numRef>
          </c:val>
          <c:smooth val="0"/>
        </c:ser>
        <c:axId val="45128608"/>
        <c:axId val="3504289"/>
      </c:line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383911"/>
        <c:crosses val="autoZero"/>
        <c:auto val="0"/>
        <c:lblOffset val="100"/>
        <c:tickLblSkip val="1"/>
        <c:noMultiLvlLbl val="0"/>
      </c:catAx>
      <c:valAx>
        <c:axId val="273839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412278"/>
        <c:crossesAt val="1"/>
        <c:crossBetween val="between"/>
        <c:dispUnits/>
      </c:valAx>
      <c:catAx>
        <c:axId val="45128608"/>
        <c:scaling>
          <c:orientation val="minMax"/>
        </c:scaling>
        <c:axPos val="b"/>
        <c:delete val="1"/>
        <c:majorTickMark val="in"/>
        <c:minorTickMark val="none"/>
        <c:tickLblPos val="nextTo"/>
        <c:crossAx val="3504289"/>
        <c:crosses val="autoZero"/>
        <c:auto val="0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1286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Nominal!$F$47:$F$58</c:f>
              <c:numCache>
                <c:ptCount val="12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</c:numCache>
            </c:numRef>
          </c:val>
        </c:ser>
        <c:axId val="31538602"/>
        <c:axId val="15411963"/>
      </c:areaChart>
      <c:catAx>
        <c:axId val="31538602"/>
        <c:scaling>
          <c:orientation val="minMax"/>
        </c:scaling>
        <c:axPos val="b"/>
        <c:delete val="1"/>
        <c:majorTickMark val="out"/>
        <c:minorTickMark val="none"/>
        <c:tickLblPos val="nextTo"/>
        <c:crossAx val="15411963"/>
        <c:crosses val="autoZero"/>
        <c:auto val="1"/>
        <c:lblOffset val="100"/>
        <c:noMultiLvlLbl val="0"/>
      </c:catAx>
      <c:valAx>
        <c:axId val="15411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860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89940"/>
        <c:axId val="404094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5.282490723789261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140830"/>
        <c:axId val="51940879"/>
      </c:lineChart>
      <c:catAx>
        <c:axId val="44899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409461"/>
        <c:crosses val="autoZero"/>
        <c:auto val="0"/>
        <c:lblOffset val="100"/>
        <c:tickLblSkip val="1"/>
        <c:noMultiLvlLbl val="0"/>
      </c:catAx>
      <c:valAx>
        <c:axId val="40409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89940"/>
        <c:crossesAt val="1"/>
        <c:crossBetween val="between"/>
        <c:dispUnits/>
      </c:valAx>
      <c:catAx>
        <c:axId val="28140830"/>
        <c:scaling>
          <c:orientation val="minMax"/>
        </c:scaling>
        <c:axPos val="b"/>
        <c:delete val="1"/>
        <c:majorTickMark val="in"/>
        <c:minorTickMark val="none"/>
        <c:tickLblPos val="nextTo"/>
        <c:crossAx val="51940879"/>
        <c:crosses val="autoZero"/>
        <c:auto val="0"/>
        <c:lblOffset val="100"/>
        <c:tickLblSkip val="1"/>
        <c:noMultiLvlLbl val="0"/>
      </c:catAx>
      <c:valAx>
        <c:axId val="519408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1408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Nominal!$F$47:$F$58</c:f>
              <c:numCache>
                <c:ptCount val="12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</c:numCache>
            </c:numRef>
          </c:val>
          <c:smooth val="1"/>
        </c:ser>
        <c:axId val="64814728"/>
        <c:axId val="46461641"/>
      </c:lineChart>
      <c:catAx>
        <c:axId val="6481472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0"/>
        <c:lblOffset val="100"/>
        <c:tickLblSkip val="1"/>
        <c:noMultiLvlLbl val="0"/>
      </c:catAx>
      <c:valAx>
        <c:axId val="464616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147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501586"/>
        <c:axId val="52965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5.282490723789261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668924"/>
        <c:axId val="26367133"/>
      </c:line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6547"/>
        <c:crosses val="autoZero"/>
        <c:auto val="0"/>
        <c:lblOffset val="100"/>
        <c:tickLblSkip val="1"/>
        <c:noMultiLvlLbl val="0"/>
      </c:catAx>
      <c:valAx>
        <c:axId val="52965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01586"/>
        <c:crossesAt val="1"/>
        <c:crossBetween val="between"/>
        <c:dispUnits/>
      </c:valAx>
      <c:catAx>
        <c:axId val="47668924"/>
        <c:scaling>
          <c:orientation val="minMax"/>
        </c:scaling>
        <c:axPos val="b"/>
        <c:delete val="1"/>
        <c:majorTickMark val="in"/>
        <c:minorTickMark val="none"/>
        <c:tickLblPos val="nextTo"/>
        <c:crossAx val="26367133"/>
        <c:crosses val="autoZero"/>
        <c:auto val="0"/>
        <c:lblOffset val="100"/>
        <c:tickLblSkip val="1"/>
        <c:noMultiLvlLbl val="0"/>
      </c:catAx>
      <c:valAx>
        <c:axId val="263671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6689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Nominal!$F$47:$F$58</c:f>
              <c:numCache>
                <c:ptCount val="12"/>
                <c:pt idx="0">
                  <c:v>0.0298</c:v>
                </c:pt>
                <c:pt idx="1">
                  <c:v>0.0216</c:v>
                </c:pt>
                <c:pt idx="2">
                  <c:v>0.0348</c:v>
                </c:pt>
                <c:pt idx="3">
                  <c:v>0.0312</c:v>
                </c:pt>
                <c:pt idx="4">
                  <c:v>0.0268</c:v>
                </c:pt>
                <c:pt idx="5">
                  <c:v>0.03</c:v>
                </c:pt>
                <c:pt idx="6">
                  <c:v>0.0302</c:v>
                </c:pt>
                <c:pt idx="7">
                  <c:v>0.018</c:v>
                </c:pt>
                <c:pt idx="8">
                  <c:v>0.0174</c:v>
                </c:pt>
                <c:pt idx="9">
                  <c:v>0.0132</c:v>
                </c:pt>
                <c:pt idx="10">
                  <c:v>0.0142</c:v>
                </c:pt>
                <c:pt idx="11">
                  <c:v>0.023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</c:f>
              <c:numCache>
                <c:ptCount val="1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</c:f>
              <c:numCache>
                <c:ptCount val="12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</c:f>
              <c:numCache>
                <c:ptCount val="12"/>
                <c:pt idx="0">
                  <c:v>0.012091666666666667</c:v>
                </c:pt>
                <c:pt idx="1">
                  <c:v>0.012091666666666667</c:v>
                </c:pt>
                <c:pt idx="2">
                  <c:v>0.012091666666666667</c:v>
                </c:pt>
                <c:pt idx="3">
                  <c:v>0.012091666666666667</c:v>
                </c:pt>
                <c:pt idx="4">
                  <c:v>0.012091666666666667</c:v>
                </c:pt>
                <c:pt idx="5">
                  <c:v>0.012091666666666667</c:v>
                </c:pt>
                <c:pt idx="6">
                  <c:v>0.012091666666666667</c:v>
                </c:pt>
                <c:pt idx="7">
                  <c:v>0.012091666666666667</c:v>
                </c:pt>
                <c:pt idx="8">
                  <c:v>0.012091666666666667</c:v>
                </c:pt>
                <c:pt idx="9">
                  <c:v>0.012091666666666667</c:v>
                </c:pt>
                <c:pt idx="10">
                  <c:v>0.012091666666666667</c:v>
                </c:pt>
                <c:pt idx="11">
                  <c:v>0.012091666666666667</c:v>
                </c:pt>
              </c:numCache>
            </c:numRef>
          </c:val>
          <c:smooth val="0"/>
        </c:ser>
        <c:marker val="1"/>
        <c:axId val="35977606"/>
        <c:axId val="55362999"/>
      </c:lineChart>
      <c:catAx>
        <c:axId val="35977606"/>
        <c:scaling>
          <c:orientation val="minMax"/>
        </c:scaling>
        <c:axPos val="b"/>
        <c:delete val="1"/>
        <c:majorTickMark val="out"/>
        <c:minorTickMark val="none"/>
        <c:tickLblPos val="nextTo"/>
        <c:crossAx val="55362999"/>
        <c:crosses val="autoZero"/>
        <c:auto val="1"/>
        <c:lblOffset val="100"/>
        <c:noMultiLvlLbl val="0"/>
      </c:catAx>
      <c:valAx>
        <c:axId val="5536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977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504944"/>
        <c:axId val="552179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199098"/>
        <c:axId val="43465291"/>
      </c:lineChart>
      <c:catAx>
        <c:axId val="2850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217905"/>
        <c:crosses val="autoZero"/>
        <c:auto val="0"/>
        <c:lblOffset val="100"/>
        <c:tickLblSkip val="1"/>
        <c:noMultiLvlLbl val="0"/>
      </c:catAx>
      <c:valAx>
        <c:axId val="55217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04944"/>
        <c:crossesAt val="1"/>
        <c:crossBetween val="between"/>
        <c:dispUnits/>
      </c:valAx>
      <c:catAx>
        <c:axId val="27199098"/>
        <c:scaling>
          <c:orientation val="minMax"/>
        </c:scaling>
        <c:axPos val="b"/>
        <c:delete val="1"/>
        <c:majorTickMark val="in"/>
        <c:minorTickMark val="none"/>
        <c:tickLblPos val="nextTo"/>
        <c:crossAx val="43465291"/>
        <c:crosses val="autoZero"/>
        <c:auto val="0"/>
        <c:lblOffset val="100"/>
        <c:tickLblSkip val="1"/>
        <c:noMultiLvlLbl val="0"/>
      </c:catAx>
      <c:valAx>
        <c:axId val="434652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1990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643300"/>
        <c:axId val="31027653"/>
      </c:scatterChart>
      <c:valAx>
        <c:axId val="5564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27653"/>
        <c:crosses val="max"/>
        <c:crossBetween val="midCat"/>
        <c:dispUnits/>
      </c:valAx>
      <c:valAx>
        <c:axId val="3102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33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39225.38009259259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0.012091666666666667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0.0174</v>
      </c>
      <c r="H8" s="5"/>
    </row>
    <row r="9" spans="5:8" ht="13.5">
      <c r="E9" s="63" t="s">
        <v>13</v>
      </c>
      <c r="F9" s="63"/>
      <c r="G9" s="35">
        <v>0.0066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0.010799999999999999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12</v>
      </c>
      <c r="N12" s="44">
        <v>12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12</v>
      </c>
      <c r="N15" s="44">
        <v>12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0.00510270622147857</v>
      </c>
      <c r="L18" s="42">
        <v>0.01154039301458809</v>
      </c>
      <c r="M18" s="42">
        <v>0.0109195498896284</v>
      </c>
      <c r="N18" s="51">
        <v>0.0174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-0.013013516273595371</v>
      </c>
      <c r="L19" s="42">
        <v>-0.01423986265497268</v>
      </c>
      <c r="M19" s="42">
        <v>-0.0042816553885707265</v>
      </c>
      <c r="N19" s="51">
        <v>0.0066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0.01811622249507394</v>
      </c>
      <c r="L20" s="42">
        <v>0.02578025566956077</v>
      </c>
      <c r="M20" s="42">
        <v>0.015201205278199126</v>
      </c>
      <c r="N20" s="51">
        <v>0.010799999999999999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-0.00356871407655035</v>
      </c>
      <c r="L22" s="42">
        <v>-0.0037038660765814635</v>
      </c>
      <c r="M22" s="42">
        <v>0.002994507379418495</v>
      </c>
      <c r="N22" s="51">
        <v>0.012091666666666667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0.0072456486309936145</v>
      </c>
      <c r="L23" s="42">
        <v>0.008303694636356896</v>
      </c>
      <c r="M23" s="42">
        <v>0.006079775661660469</v>
      </c>
      <c r="N23" s="51">
        <v>0.012586279863160557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0.006586242183409929</v>
      </c>
      <c r="L24" s="42">
        <v>0.0077623370918776516</v>
      </c>
      <c r="M24" s="42">
        <v>0.005526458440240221</v>
      </c>
      <c r="N24" s="51">
        <v>0.003640044538522054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17.40983772249752</v>
      </c>
      <c r="D47" s="24">
        <v>-16.014683506602758</v>
      </c>
      <c r="E47" s="24">
        <v>-14.280610945405218</v>
      </c>
      <c r="F47" s="60">
        <v>0.0298</v>
      </c>
    </row>
    <row r="48" spans="2:6" ht="13.5">
      <c r="B48" s="27" t="s">
        <v>57</v>
      </c>
      <c r="C48" s="24">
        <v>42.43928366468302</v>
      </c>
      <c r="D48" s="24">
        <v>-35.758516846837324</v>
      </c>
      <c r="E48" s="24">
        <v>-35.28217026061449</v>
      </c>
      <c r="F48" s="60">
        <v>0.0216</v>
      </c>
    </row>
    <row r="49" spans="2:6" ht="13.5">
      <c r="B49" s="27" t="s">
        <v>58</v>
      </c>
      <c r="C49" s="24">
        <v>51.41243423987485</v>
      </c>
      <c r="D49" s="24">
        <v>-37.88355139580943</v>
      </c>
      <c r="E49" s="24">
        <v>-42.81165637193774</v>
      </c>
      <c r="F49" s="60">
        <v>0.0348</v>
      </c>
    </row>
    <row r="50" spans="2:6" ht="13.5">
      <c r="B50" s="27" t="s">
        <v>59</v>
      </c>
      <c r="C50" s="24">
        <v>58.6169930243548</v>
      </c>
      <c r="D50" s="24">
        <v>-32.64024529091288</v>
      </c>
      <c r="E50" s="24">
        <v>-48.85741937352216</v>
      </c>
      <c r="F50" s="60">
        <v>0.0312</v>
      </c>
    </row>
    <row r="51" spans="2:6" ht="13.5">
      <c r="B51" s="27" t="s">
        <v>60</v>
      </c>
      <c r="C51" s="24">
        <v>67.13293516243573</v>
      </c>
      <c r="D51" s="24">
        <v>-20.195865577456967</v>
      </c>
      <c r="E51" s="24">
        <v>-56.00415852562392</v>
      </c>
      <c r="F51" s="60">
        <v>0.0268</v>
      </c>
    </row>
    <row r="52" spans="2:6" ht="13.5">
      <c r="B52" s="27" t="s">
        <v>61</v>
      </c>
      <c r="C52" s="24">
        <v>69.26049359734235</v>
      </c>
      <c r="D52" s="24">
        <v>-13.97339518618543</v>
      </c>
      <c r="E52" s="24">
        <v>-57.78977398977262</v>
      </c>
      <c r="F52" s="60">
        <v>0.03</v>
      </c>
    </row>
    <row r="53" spans="2:6" ht="13.5">
      <c r="B53" s="27" t="s">
        <v>62</v>
      </c>
      <c r="C53" s="24">
        <v>69.69813589566843</v>
      </c>
      <c r="D53" s="24">
        <v>2.035696280683304</v>
      </c>
      <c r="E53" s="24">
        <v>-58.15801303461632</v>
      </c>
      <c r="F53" s="60">
        <v>0.0302</v>
      </c>
    </row>
    <row r="54" spans="2:6" ht="13.5">
      <c r="B54" s="27" t="s">
        <v>63</v>
      </c>
      <c r="C54" s="24">
        <v>64.92388182807704</v>
      </c>
      <c r="D54" s="24">
        <v>19.20168565157294</v>
      </c>
      <c r="E54" s="24">
        <v>-54.15285254013041</v>
      </c>
      <c r="F54" s="60">
        <v>0.018</v>
      </c>
    </row>
    <row r="55" spans="2:6" ht="13.5">
      <c r="B55" s="27" t="s">
        <v>64</v>
      </c>
      <c r="C55" s="24">
        <v>62.67313535555899</v>
      </c>
      <c r="D55" s="24">
        <v>23.64344627409722</v>
      </c>
      <c r="E55" s="24">
        <v>-52.264406867456614</v>
      </c>
      <c r="F55" s="60">
        <v>0.0174</v>
      </c>
    </row>
    <row r="56" spans="2:6" ht="13.5">
      <c r="B56" s="27" t="s">
        <v>65</v>
      </c>
      <c r="C56" s="24">
        <v>55.97053519946953</v>
      </c>
      <c r="D56" s="24">
        <v>32.237015589277824</v>
      </c>
      <c r="E56" s="24">
        <v>-46.6406187995458</v>
      </c>
      <c r="F56" s="60">
        <v>0.0132</v>
      </c>
    </row>
    <row r="57" spans="2:6" ht="13.5">
      <c r="B57" s="27" t="s">
        <v>66</v>
      </c>
      <c r="C57" s="24">
        <v>33.69444660785334</v>
      </c>
      <c r="D57" s="24">
        <v>43.932563080603366</v>
      </c>
      <c r="E57" s="24">
        <v>-27.948921894593127</v>
      </c>
      <c r="F57" s="60">
        <v>0.0142</v>
      </c>
    </row>
    <row r="58" spans="2:6" ht="13.5">
      <c r="B58" s="27" t="s">
        <v>67</v>
      </c>
      <c r="C58" s="24">
        <v>16.921371507887358</v>
      </c>
      <c r="D58" s="24">
        <v>28.23153943593984</v>
      </c>
      <c r="E58" s="24">
        <v>-13.873278518511938</v>
      </c>
      <c r="F58" s="60">
        <v>0.023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39225.38009259259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0.012091666666666667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0.0174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0.0066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0.010799999999999999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0.003640044538522054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17.420478745564864</v>
      </c>
      <c r="D47" s="24">
        <v>-16.020005021528057</v>
      </c>
      <c r="E47" s="24">
        <v>-14.289539679053426</v>
      </c>
      <c r="F47" s="60">
        <v>0.0298</v>
      </c>
    </row>
    <row r="48" spans="2:6" ht="13.5">
      <c r="B48" s="27" t="s">
        <v>57</v>
      </c>
      <c r="C48" s="24">
        <v>42.447465585916106</v>
      </c>
      <c r="D48" s="24">
        <v>-35.760002755162546</v>
      </c>
      <c r="E48" s="24">
        <v>-35.289035619710646</v>
      </c>
      <c r="F48" s="60">
        <v>0.0216</v>
      </c>
    </row>
    <row r="49" spans="2:6" ht="13.5">
      <c r="B49" s="27" t="s">
        <v>58</v>
      </c>
      <c r="C49" s="24">
        <v>51.42544775614844</v>
      </c>
      <c r="D49" s="24">
        <v>-37.87999931860318</v>
      </c>
      <c r="E49" s="24">
        <v>-42.822575921827365</v>
      </c>
      <c r="F49" s="60">
        <v>0.0348</v>
      </c>
    </row>
    <row r="50" spans="2:6" ht="13.5">
      <c r="B50" s="27" t="s">
        <v>59</v>
      </c>
      <c r="C50" s="24">
        <v>58.626058695975914</v>
      </c>
      <c r="D50" s="24">
        <v>-32.63001732917235</v>
      </c>
      <c r="E50" s="24">
        <v>-48.86502638440637</v>
      </c>
      <c r="F50" s="60">
        <v>0.0312</v>
      </c>
    </row>
    <row r="51" spans="2:6" ht="13.5">
      <c r="B51" s="27" t="s">
        <v>60</v>
      </c>
      <c r="C51" s="24">
        <v>67.14215689908137</v>
      </c>
      <c r="D51" s="24">
        <v>-20.19000233353853</v>
      </c>
      <c r="E51" s="24">
        <v>-56.01189644998047</v>
      </c>
      <c r="F51" s="60">
        <v>0.0268</v>
      </c>
    </row>
    <row r="52" spans="2:6" ht="13.5">
      <c r="B52" s="27" t="s">
        <v>61</v>
      </c>
      <c r="C52" s="24">
        <v>69.2658069539105</v>
      </c>
      <c r="D52" s="24">
        <v>-13.96005808954866</v>
      </c>
      <c r="E52" s="24">
        <v>-57.794232496642195</v>
      </c>
      <c r="F52" s="60">
        <v>0.03</v>
      </c>
    </row>
    <row r="53" spans="2:6" ht="13.5">
      <c r="B53" s="27" t="s">
        <v>62</v>
      </c>
      <c r="C53" s="24">
        <v>69.7019535886607</v>
      </c>
      <c r="D53" s="24">
        <v>2.0499361433382766</v>
      </c>
      <c r="E53" s="24">
        <v>-58.16121655248574</v>
      </c>
      <c r="F53" s="60">
        <v>0.0302</v>
      </c>
    </row>
    <row r="54" spans="2:6" ht="13.5">
      <c r="B54" s="27" t="s">
        <v>63</v>
      </c>
      <c r="C54" s="24">
        <v>64.92130104682845</v>
      </c>
      <c r="D54" s="24">
        <v>19.210009589767537</v>
      </c>
      <c r="E54" s="24">
        <v>-54.15068710585557</v>
      </c>
      <c r="F54" s="60">
        <v>0.018</v>
      </c>
    </row>
    <row r="55" spans="2:6" ht="13.5">
      <c r="B55" s="27" t="s">
        <v>64</v>
      </c>
      <c r="C55" s="24">
        <v>62.66900029165167</v>
      </c>
      <c r="D55" s="24">
        <v>23.650280849170137</v>
      </c>
      <c r="E55" s="24">
        <v>-52.26093723597705</v>
      </c>
      <c r="F55" s="60">
        <v>0.0174</v>
      </c>
    </row>
    <row r="56" spans="2:6" ht="13.5">
      <c r="B56" s="27" t="s">
        <v>65</v>
      </c>
      <c r="C56" s="24">
        <v>55.96599303425696</v>
      </c>
      <c r="D56" s="24">
        <v>32.23999508789724</v>
      </c>
      <c r="E56" s="24">
        <v>-46.63680753859495</v>
      </c>
      <c r="F56" s="60">
        <v>0.0132</v>
      </c>
    </row>
    <row r="57" spans="2:6" ht="13.5">
      <c r="B57" s="27" t="s">
        <v>66</v>
      </c>
      <c r="C57" s="24">
        <v>33.68934390163186</v>
      </c>
      <c r="D57" s="24">
        <v>43.92999903574356</v>
      </c>
      <c r="E57" s="24">
        <v>-27.944640239204556</v>
      </c>
      <c r="F57" s="60">
        <v>0.0142</v>
      </c>
    </row>
    <row r="58" spans="2:6" ht="13.5">
      <c r="B58" s="27" t="s">
        <v>67</v>
      </c>
      <c r="C58" s="24">
        <v>16.921301874994718</v>
      </c>
      <c r="D58" s="24">
        <v>28.219999042925252</v>
      </c>
      <c r="E58" s="24">
        <v>-13.87321998654504</v>
      </c>
      <c r="F58" s="60">
        <v>0.023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39225.38009259259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0.012091666666666667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0.0174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0.0066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0.010799999999999999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0.003640044538522054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-0.01064102306734327</v>
      </c>
      <c r="D47" s="24">
        <v>0.005321514925299198</v>
      </c>
      <c r="E47" s="24">
        <v>0.00892873364820801</v>
      </c>
      <c r="F47" s="60">
        <v>0.0298</v>
      </c>
    </row>
    <row r="48" spans="2:6" ht="13.5">
      <c r="B48" s="27" t="s">
        <v>57</v>
      </c>
      <c r="C48" s="24">
        <v>-0.008181921233088474</v>
      </c>
      <c r="D48" s="24">
        <v>0.0014859083252218852</v>
      </c>
      <c r="E48" s="24">
        <v>0.006865359096153156</v>
      </c>
      <c r="F48" s="60">
        <v>0.0216</v>
      </c>
    </row>
    <row r="49" spans="2:6" ht="13.5">
      <c r="B49" s="27" t="s">
        <v>58</v>
      </c>
      <c r="C49" s="24">
        <v>-0.013013516273595371</v>
      </c>
      <c r="D49" s="24">
        <v>-0.003552077206244064</v>
      </c>
      <c r="E49" s="24">
        <v>0.0109195498896284</v>
      </c>
      <c r="F49" s="60">
        <v>0.0348</v>
      </c>
    </row>
    <row r="50" spans="2:6" ht="13.5">
      <c r="B50" s="27" t="s">
        <v>59</v>
      </c>
      <c r="C50" s="24">
        <v>-0.009065671621115712</v>
      </c>
      <c r="D50" s="24">
        <v>-0.010227961740532976</v>
      </c>
      <c r="E50" s="24">
        <v>0.007607010884207455</v>
      </c>
      <c r="F50" s="60">
        <v>0.0312</v>
      </c>
    </row>
    <row r="51" spans="2:6" ht="13.5">
      <c r="B51" s="27" t="s">
        <v>60</v>
      </c>
      <c r="C51" s="24">
        <v>-0.009221736645642409</v>
      </c>
      <c r="D51" s="24">
        <v>-0.005863243918437178</v>
      </c>
      <c r="E51" s="24">
        <v>0.00773792435654741</v>
      </c>
      <c r="F51" s="60">
        <v>0.0268</v>
      </c>
    </row>
    <row r="52" spans="2:6" ht="13.5">
      <c r="B52" s="27" t="s">
        <v>61</v>
      </c>
      <c r="C52" s="24">
        <v>-0.005313356568152017</v>
      </c>
      <c r="D52" s="24">
        <v>-0.01333709663676963</v>
      </c>
      <c r="E52" s="24">
        <v>0.004458506869575274</v>
      </c>
      <c r="F52" s="60">
        <v>0.03</v>
      </c>
    </row>
    <row r="53" spans="2:6" ht="13.5">
      <c r="B53" s="27" t="s">
        <v>62</v>
      </c>
      <c r="C53" s="24">
        <v>-0.0038176929922713043</v>
      </c>
      <c r="D53" s="24">
        <v>-0.01423986265497268</v>
      </c>
      <c r="E53" s="24">
        <v>0.003203517869422967</v>
      </c>
      <c r="F53" s="60">
        <v>0.0302</v>
      </c>
    </row>
    <row r="54" spans="2:6" ht="13.5">
      <c r="B54" s="27" t="s">
        <v>63</v>
      </c>
      <c r="C54" s="24">
        <v>0.0025807812485965087</v>
      </c>
      <c r="D54" s="24">
        <v>-0.008323938194596536</v>
      </c>
      <c r="E54" s="24">
        <v>-0.002165434274843392</v>
      </c>
      <c r="F54" s="60">
        <v>0.018</v>
      </c>
    </row>
    <row r="55" spans="2:6" ht="13.5">
      <c r="B55" s="27" t="s">
        <v>64</v>
      </c>
      <c r="C55" s="24">
        <v>0.004135063907320102</v>
      </c>
      <c r="D55" s="24">
        <v>-0.006834575072918625</v>
      </c>
      <c r="E55" s="24">
        <v>-0.0034696314795610306</v>
      </c>
      <c r="F55" s="60">
        <v>0.0174</v>
      </c>
    </row>
    <row r="56" spans="2:6" ht="13.5">
      <c r="B56" s="27" t="s">
        <v>65</v>
      </c>
      <c r="C56" s="24">
        <v>0.004542165212569671</v>
      </c>
      <c r="D56" s="24">
        <v>-0.0029794986194175976</v>
      </c>
      <c r="E56" s="24">
        <v>-0.003811260950847384</v>
      </c>
      <c r="F56" s="60">
        <v>0.0132</v>
      </c>
    </row>
    <row r="57" spans="2:6" ht="13.5">
      <c r="B57" s="27" t="s">
        <v>66</v>
      </c>
      <c r="C57" s="24">
        <v>0.00510270622147857</v>
      </c>
      <c r="D57" s="24">
        <v>0.00256404485980255</v>
      </c>
      <c r="E57" s="24">
        <v>-0.0042816553885707265</v>
      </c>
      <c r="F57" s="60">
        <v>0.0142</v>
      </c>
    </row>
    <row r="58" spans="2:6" ht="13.5">
      <c r="B58" s="27" t="s">
        <v>67</v>
      </c>
      <c r="C58" s="24">
        <v>6.963289263950401E-05</v>
      </c>
      <c r="D58" s="24">
        <v>0.01154039301458809</v>
      </c>
      <c r="E58" s="24">
        <v>-5.853196689820095E-05</v>
      </c>
      <c r="F58" s="60">
        <v>0.023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39225.38009259259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12</v>
      </c>
      <c r="F36" s="44">
        <v>12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12</v>
      </c>
      <c r="F39" s="44">
        <v>12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0.00510270622147857</v>
      </c>
      <c r="D42" s="42">
        <v>0.01154039301458809</v>
      </c>
      <c r="E42" s="42">
        <v>0.0109195498896284</v>
      </c>
      <c r="F42" s="51">
        <v>0.0174</v>
      </c>
    </row>
    <row r="43" spans="2:6" ht="13.5">
      <c r="B43" s="49" t="s">
        <v>13</v>
      </c>
      <c r="C43" s="42">
        <v>-0.013013516273595371</v>
      </c>
      <c r="D43" s="42">
        <v>-0.01423986265497268</v>
      </c>
      <c r="E43" s="42">
        <v>-0.0042816553885707265</v>
      </c>
      <c r="F43" s="51">
        <v>0.0066</v>
      </c>
    </row>
    <row r="44" spans="2:6" ht="13.5">
      <c r="B44" s="49" t="s">
        <v>14</v>
      </c>
      <c r="C44" s="42">
        <v>0.01811622249507394</v>
      </c>
      <c r="D44" s="42">
        <v>0.02578025566956077</v>
      </c>
      <c r="E44" s="42">
        <v>0.015201205278199126</v>
      </c>
      <c r="F44" s="51">
        <v>0.010799999999999999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-0.00356871407655035</v>
      </c>
      <c r="D46" s="42">
        <v>-0.0037038660765814635</v>
      </c>
      <c r="E46" s="42">
        <v>0.002994507379418495</v>
      </c>
      <c r="F46" s="51">
        <v>0.012091666666666667</v>
      </c>
    </row>
    <row r="47" spans="2:6" ht="13.5">
      <c r="B47" s="49" t="s">
        <v>26</v>
      </c>
      <c r="C47" s="42">
        <v>0.0072456486309936145</v>
      </c>
      <c r="D47" s="42">
        <v>0.008303694636356896</v>
      </c>
      <c r="E47" s="42">
        <v>0.006079775661660469</v>
      </c>
      <c r="F47" s="51">
        <v>0.012586279863160557</v>
      </c>
    </row>
    <row r="48" spans="2:6" ht="13.5">
      <c r="B48" s="49" t="s">
        <v>27</v>
      </c>
      <c r="C48" s="42">
        <v>0.006586242183409929</v>
      </c>
      <c r="D48" s="42">
        <v>0.0077623370918776516</v>
      </c>
      <c r="E48" s="42">
        <v>0.005526458440240221</v>
      </c>
      <c r="F48" s="51">
        <v>0.003640044538522054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5</v>
      </c>
      <c r="F1" t="s">
        <v>21</v>
      </c>
      <c r="G1">
        <v>12</v>
      </c>
    </row>
    <row r="2" spans="2:3" ht="12.75">
      <c r="B2">
        <v>-0.03</v>
      </c>
      <c r="C2">
        <f>MAX(GaussDistr_1)-1</f>
        <v>5</v>
      </c>
    </row>
    <row r="3" spans="1:16" ht="12.75">
      <c r="A3" t="str">
        <f>"-3s"</f>
        <v>-3s</v>
      </c>
      <c r="B3">
        <v>0.0011715330511005047</v>
      </c>
      <c r="C3">
        <f aca="true" t="shared" si="0" ref="C3:C33">NORMDIST(B3,AveDev3D_0,StandardDev3D_0,FALSE)*NumPoints_7*I3</f>
        <v>0.010636436188651175</v>
      </c>
      <c r="D3">
        <v>0</v>
      </c>
      <c r="F3" t="s">
        <v>17</v>
      </c>
      <c r="G3">
        <v>15</v>
      </c>
      <c r="I3">
        <f>B5-B4</f>
        <v>0.0007280089077044086</v>
      </c>
      <c r="N3">
        <v>0.03</v>
      </c>
      <c r="O3">
        <v>-0.03</v>
      </c>
      <c r="P3">
        <v>0.012091666666666667</v>
      </c>
    </row>
    <row r="4" spans="1:16" ht="12.75">
      <c r="B4">
        <v>0.0018995419588049168</v>
      </c>
      <c r="C4">
        <f t="shared" si="0"/>
        <v>0.01899708379915187</v>
      </c>
      <c r="D4">
        <v>0</v>
      </c>
      <c r="F4" t="s">
        <v>18</v>
      </c>
      <c r="G4">
        <v>5</v>
      </c>
      <c r="I4">
        <f>I3</f>
        <v>0.0007280089077044086</v>
      </c>
      <c r="N4">
        <v>0.03</v>
      </c>
      <c r="O4">
        <v>-0.03</v>
      </c>
      <c r="P4">
        <v>0.012091666666666667</v>
      </c>
    </row>
    <row r="5" spans="1:16" ht="12.75">
      <c r="B5">
        <v>0.0026275508665093254</v>
      </c>
      <c r="C5">
        <f t="shared" si="0"/>
        <v>0.03259912616084534</v>
      </c>
      <c r="D5">
        <v>0</v>
      </c>
      <c r="I5">
        <f>I4</f>
        <v>0.0007280089077044086</v>
      </c>
      <c r="N5">
        <v>0.03</v>
      </c>
      <c r="O5">
        <v>-0.03</v>
      </c>
      <c r="P5">
        <v>0.012091666666666667</v>
      </c>
    </row>
    <row r="6" spans="1:16" ht="12.75">
      <c r="B6">
        <v>0.0033555597742137375</v>
      </c>
      <c r="C6">
        <f t="shared" si="0"/>
        <v>0.053746872707622795</v>
      </c>
      <c r="D6">
        <v>0</v>
      </c>
      <c r="I6">
        <f aca="true" t="shared" si="1" ref="I6:I33">I5</f>
        <v>0.0007280089077044086</v>
      </c>
      <c r="N6">
        <v>0.03</v>
      </c>
      <c r="O6">
        <v>-0.03</v>
      </c>
      <c r="P6">
        <v>0.012091666666666667</v>
      </c>
    </row>
    <row r="7" spans="1:16" ht="12.75">
      <c r="B7">
        <v>0.004083568681918148</v>
      </c>
      <c r="C7">
        <f t="shared" si="0"/>
        <v>0.08513902283095516</v>
      </c>
      <c r="D7">
        <v>0</v>
      </c>
      <c r="I7">
        <f t="shared" si="1"/>
        <v>0.0007280089077044086</v>
      </c>
      <c r="N7">
        <v>0.03</v>
      </c>
      <c r="O7">
        <v>-0.03</v>
      </c>
      <c r="P7">
        <v>0.012091666666666667</v>
      </c>
    </row>
    <row r="8" spans="1:16" ht="12.75">
      <c r="A8" t="str">
        <f>"-2s"</f>
        <v>-2s</v>
      </c>
      <c r="B8">
        <v>0.004811577589622559</v>
      </c>
      <c r="C8">
        <f t="shared" si="0"/>
        <v>0.12957831963165092</v>
      </c>
      <c r="D8">
        <v>0</v>
      </c>
      <c r="I8">
        <f t="shared" si="1"/>
        <v>0.0007280089077044086</v>
      </c>
      <c r="N8">
        <v>0.03</v>
      </c>
      <c r="O8">
        <v>-0.03</v>
      </c>
      <c r="P8">
        <v>0.012091666666666667</v>
      </c>
    </row>
    <row r="9" spans="1:16" ht="12.75">
      <c r="B9">
        <v>0.00553958649732697</v>
      </c>
      <c r="C9">
        <f t="shared" si="0"/>
        <v>0.18948037992214545</v>
      </c>
      <c r="D9">
        <v>0</v>
      </c>
      <c r="I9">
        <f t="shared" si="1"/>
        <v>0.0007280089077044086</v>
      </c>
      <c r="N9">
        <v>0.03</v>
      </c>
      <c r="O9">
        <v>-0.03</v>
      </c>
      <c r="P9">
        <v>0.012091666666666667</v>
      </c>
    </row>
    <row r="10" spans="1:16" ht="12.75">
      <c r="B10">
        <v>0.006267595405031381</v>
      </c>
      <c r="C10">
        <f t="shared" si="0"/>
        <v>0.2662100032306925</v>
      </c>
      <c r="D10">
        <v>0</v>
      </c>
      <c r="I10">
        <f t="shared" si="1"/>
        <v>0.0007280089077044086</v>
      </c>
      <c r="N10">
        <v>0.03</v>
      </c>
      <c r="O10">
        <v>-0.03</v>
      </c>
      <c r="P10">
        <v>0.012091666666666667</v>
      </c>
    </row>
    <row r="11" spans="1:16" ht="12.75">
      <c r="B11">
        <v>0.006995604312735792</v>
      </c>
      <c r="C11">
        <f t="shared" si="0"/>
        <v>0.3593459175257866</v>
      </c>
      <c r="D11">
        <v>0</v>
      </c>
      <c r="I11">
        <f t="shared" si="1"/>
        <v>0.0007280089077044086</v>
      </c>
      <c r="N11">
        <v>0.03</v>
      </c>
      <c r="O11">
        <v>-0.03</v>
      </c>
      <c r="P11">
        <v>0.012091666666666667</v>
      </c>
    </row>
    <row r="12" spans="1:16" ht="12.75">
      <c r="B12">
        <v>0.007723613220440202</v>
      </c>
      <c r="C12">
        <f t="shared" si="0"/>
        <v>0.4660465319597096</v>
      </c>
      <c r="D12">
        <v>0</v>
      </c>
      <c r="I12">
        <f t="shared" si="1"/>
        <v>0.0007280089077044086</v>
      </c>
      <c r="N12">
        <v>0.03</v>
      </c>
      <c r="O12">
        <v>-0.03</v>
      </c>
      <c r="P12">
        <v>0.012091666666666667</v>
      </c>
    </row>
    <row r="13" spans="1:16" ht="12.75">
      <c r="B13">
        <v>0.008451622128144614</v>
      </c>
      <c r="C13">
        <f t="shared" si="0"/>
        <v>0.5807297388459423</v>
      </c>
      <c r="D13">
        <v>0</v>
      </c>
      <c r="I13">
        <f t="shared" si="1"/>
        <v>0.0007280089077044086</v>
      </c>
      <c r="N13">
        <v>0.03</v>
      </c>
      <c r="O13">
        <v>-0.03</v>
      </c>
      <c r="P13">
        <v>0.012091666666666667</v>
      </c>
    </row>
    <row r="14" spans="1:16" ht="12.75">
      <c r="B14">
        <v>0.009179631035849024</v>
      </c>
      <c r="C14">
        <f t="shared" si="0"/>
        <v>0.6952597266275564</v>
      </c>
      <c r="D14">
        <v>0</v>
      </c>
      <c r="I14">
        <f t="shared" si="1"/>
        <v>0.0007280089077044086</v>
      </c>
      <c r="N14">
        <v>0.03</v>
      </c>
      <c r="O14">
        <v>-0.03</v>
      </c>
      <c r="P14">
        <v>0.012091666666666667</v>
      </c>
    </row>
    <row r="15" spans="1:9" ht="12.75">
      <c r="B15">
        <v>0.009907639943553434</v>
      </c>
      <c r="C15">
        <f t="shared" si="0"/>
        <v>0.7997390469403166</v>
      </c>
      <c r="D15">
        <v>0</v>
      </c>
      <c r="I15">
        <f t="shared" si="1"/>
        <v>0.0007280089077044086</v>
      </c>
    </row>
    <row r="16" spans="1:9" ht="12.75">
      <c r="B16">
        <v>0.010635648851257846</v>
      </c>
      <c r="C16">
        <f t="shared" si="0"/>
        <v>0.8838483367279734</v>
      </c>
      <c r="D16">
        <v>0</v>
      </c>
      <c r="I16">
        <f t="shared" si="1"/>
        <v>0.0007280089077044086</v>
      </c>
    </row>
    <row r="17" spans="1:9" ht="12.75">
      <c r="B17">
        <v>0.011363657758962257</v>
      </c>
      <c r="C17">
        <f t="shared" si="0"/>
        <v>0.9385024655410912</v>
      </c>
      <c r="D17">
        <v>0</v>
      </c>
      <c r="I17">
        <f t="shared" si="1"/>
        <v>0.0007280089077044086</v>
      </c>
    </row>
    <row r="18" spans="1:9" ht="12.75">
      <c r="A18" t="str">
        <f>"0"</f>
        <v>0</v>
      </c>
      <c r="B18">
        <v>0.012091666666666667</v>
      </c>
      <c r="C18">
        <f t="shared" si="0"/>
        <v>0.9574614729634354</v>
      </c>
      <c r="D18">
        <v>0</v>
      </c>
      <c r="I18">
        <f t="shared" si="1"/>
        <v>0.0007280089077044086</v>
      </c>
    </row>
    <row r="19" spans="1:9" ht="12.75">
      <c r="B19">
        <v>0.012819675574371078</v>
      </c>
      <c r="C19">
        <f t="shared" si="0"/>
        <v>0.9385024655410912</v>
      </c>
      <c r="D19">
        <v>1</v>
      </c>
      <c r="I19">
        <f t="shared" si="1"/>
        <v>0.0007280089077044086</v>
      </c>
    </row>
    <row r="20" spans="1:9" ht="12.75">
      <c r="B20">
        <v>0.013547684482075488</v>
      </c>
      <c r="C20">
        <f t="shared" si="0"/>
        <v>0.8838483367279734</v>
      </c>
      <c r="D20">
        <v>1</v>
      </c>
      <c r="I20">
        <f t="shared" si="1"/>
        <v>0.0007280089077044086</v>
      </c>
    </row>
    <row r="21" spans="1:9" ht="12.75">
      <c r="B21">
        <v>0.0142756933897799</v>
      </c>
      <c r="C21">
        <f t="shared" si="0"/>
        <v>0.7997390469403166</v>
      </c>
      <c r="D21">
        <v>0</v>
      </c>
      <c r="I21">
        <f t="shared" si="1"/>
        <v>0.0007280089077044086</v>
      </c>
    </row>
    <row r="22" spans="1:9" ht="12.75">
      <c r="B22">
        <v>0.01500370229748431</v>
      </c>
      <c r="C22">
        <f t="shared" si="0"/>
        <v>0.6952597266275564</v>
      </c>
      <c r="D22">
        <v>0</v>
      </c>
      <c r="I22">
        <f t="shared" si="1"/>
        <v>0.0007280089077044086</v>
      </c>
    </row>
    <row r="23" spans="1:9" ht="12.75">
      <c r="B23">
        <v>0.015731711205188723</v>
      </c>
      <c r="C23">
        <f t="shared" si="0"/>
        <v>0.5807297388459421</v>
      </c>
      <c r="D23">
        <v>0</v>
      </c>
      <c r="I23">
        <f t="shared" si="1"/>
        <v>0.0007280089077044086</v>
      </c>
    </row>
    <row r="24" spans="1:9" ht="12.75">
      <c r="B24">
        <v>0.016459720112893133</v>
      </c>
      <c r="C24">
        <f t="shared" si="0"/>
        <v>0.4660465319597095</v>
      </c>
      <c r="D24">
        <v>0</v>
      </c>
      <c r="I24">
        <f t="shared" si="1"/>
        <v>0.0007280089077044086</v>
      </c>
    </row>
    <row r="25" spans="1:9" ht="12.75">
      <c r="B25">
        <v>0.017187729020597543</v>
      </c>
      <c r="C25">
        <f t="shared" si="0"/>
        <v>0.35934591752578643</v>
      </c>
      <c r="D25">
        <v>1</v>
      </c>
      <c r="I25">
        <f t="shared" si="1"/>
        <v>0.0007280089077044086</v>
      </c>
    </row>
    <row r="26" spans="1:9" ht="12.75">
      <c r="B26">
        <v>0.017915737928301954</v>
      </c>
      <c r="C26">
        <f t="shared" si="0"/>
        <v>0.2662100032306925</v>
      </c>
      <c r="D26">
        <v>1</v>
      </c>
      <c r="I26">
        <f t="shared" si="1"/>
        <v>0.0007280089077044086</v>
      </c>
    </row>
    <row r="27" spans="1:9" ht="12.75">
      <c r="B27">
        <v>0.018643746836006364</v>
      </c>
      <c r="C27">
        <f t="shared" si="0"/>
        <v>0.18948037992214545</v>
      </c>
      <c r="D27">
        <v>0</v>
      </c>
      <c r="I27">
        <f t="shared" si="1"/>
        <v>0.0007280089077044086</v>
      </c>
    </row>
    <row r="28" spans="1:9" ht="12.75">
      <c r="A28" t="str">
        <f>"2s"</f>
        <v>2s</v>
      </c>
      <c r="B28">
        <v>0.019371755743710774</v>
      </c>
      <c r="C28">
        <f t="shared" si="0"/>
        <v>0.12957831963165098</v>
      </c>
      <c r="D28">
        <v>0</v>
      </c>
      <c r="I28">
        <f t="shared" si="1"/>
        <v>0.0007280089077044086</v>
      </c>
    </row>
    <row r="29" spans="1:9" ht="12.75">
      <c r="B29">
        <v>0.020099764651415185</v>
      </c>
      <c r="C29">
        <f t="shared" si="0"/>
        <v>0.08513902283095527</v>
      </c>
      <c r="D29">
        <v>0</v>
      </c>
      <c r="I29">
        <f t="shared" si="1"/>
        <v>0.0007280089077044086</v>
      </c>
    </row>
    <row r="30" spans="1:9" ht="12.75">
      <c r="B30">
        <v>0.0208277735591196</v>
      </c>
      <c r="C30">
        <f t="shared" si="0"/>
        <v>0.053746872707622725</v>
      </c>
      <c r="D30">
        <v>0</v>
      </c>
      <c r="I30">
        <f t="shared" si="1"/>
        <v>0.0007280089077044086</v>
      </c>
    </row>
    <row r="31" spans="1:9" ht="12.75">
      <c r="B31">
        <v>0.02155578246682401</v>
      </c>
      <c r="C31">
        <f t="shared" si="0"/>
        <v>0.03259912616084534</v>
      </c>
      <c r="D31">
        <v>1</v>
      </c>
      <c r="I31">
        <f t="shared" si="1"/>
        <v>0.0007280089077044086</v>
      </c>
    </row>
    <row r="32" spans="1:9" ht="12.75">
      <c r="B32">
        <v>0.02228379137452842</v>
      </c>
      <c r="C32">
        <f t="shared" si="0"/>
        <v>0.01899708379915184</v>
      </c>
      <c r="D32">
        <v>1</v>
      </c>
      <c r="I32">
        <f t="shared" si="1"/>
        <v>0.0007280089077044086</v>
      </c>
    </row>
    <row r="33" spans="1:9" ht="12.75">
      <c r="A33" t="str">
        <f>"3s"</f>
        <v>3s</v>
      </c>
      <c r="B33">
        <v>0.02301180028223283</v>
      </c>
      <c r="C33">
        <f t="shared" si="0"/>
        <v>0.010636436188651175</v>
      </c>
      <c r="D33">
        <v>6</v>
      </c>
      <c r="I33">
        <f t="shared" si="1"/>
        <v>0.0007280089077044086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2007-05-23T13:07:54Z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