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5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'Sheet1'!$A$1:$F$279</definedName>
  </definedNames>
  <calcPr fullCalcOnLoad="1"/>
</workbook>
</file>

<file path=xl/sharedStrings.xml><?xml version="1.0" encoding="utf-8"?>
<sst xmlns="http://schemas.openxmlformats.org/spreadsheetml/2006/main" count="468" uniqueCount="144">
  <si>
    <t>Labor type</t>
  </si>
  <si>
    <t>Design/Fab.</t>
  </si>
  <si>
    <t>Fab./Install</t>
  </si>
  <si>
    <t>Commission</t>
  </si>
  <si>
    <t>Physicist</t>
  </si>
  <si>
    <t>Mech. Eng.</t>
  </si>
  <si>
    <t>Elec. Eng.</t>
  </si>
  <si>
    <t>M&amp;S (k$)</t>
  </si>
  <si>
    <t>Item</t>
  </si>
  <si>
    <t>Detectors</t>
  </si>
  <si>
    <t>Labor (man months)</t>
  </si>
  <si>
    <t>Misc.</t>
  </si>
  <si>
    <t>Programmer</t>
  </si>
  <si>
    <t>Rack</t>
  </si>
  <si>
    <t>M&amp;S (k$) costs</t>
  </si>
  <si>
    <t>FY06 cost (k$)</t>
  </si>
  <si>
    <t>Total Labor</t>
  </si>
  <si>
    <t>Laser</t>
  </si>
  <si>
    <t>Designer</t>
  </si>
  <si>
    <t>Diag. Tech</t>
  </si>
  <si>
    <t>Tech. Shop</t>
  </si>
  <si>
    <t>Diag. Tech.</t>
  </si>
  <si>
    <t>Fibers, Optics, etc.</t>
  </si>
  <si>
    <t>Elec. Tech.</t>
  </si>
  <si>
    <t>Spectrometer/detector</t>
  </si>
  <si>
    <t>fibers</t>
  </si>
  <si>
    <t>fiber holder</t>
  </si>
  <si>
    <t>detection optics</t>
  </si>
  <si>
    <t>laser delivery optics</t>
  </si>
  <si>
    <t>Support structure in TC</t>
  </si>
  <si>
    <t>setup laser/detector room</t>
  </si>
  <si>
    <t>opt. table, cover, interlocks</t>
  </si>
  <si>
    <t>laser chiller</t>
  </si>
  <si>
    <t>3 racks</t>
  </si>
  <si>
    <t>5 spatial channels viewing DNB, expandable</t>
  </si>
  <si>
    <t>re-entrant port w. shut. wind.</t>
  </si>
  <si>
    <t>40-50 channels, single spectrometer with single set of optics viewing DNB</t>
  </si>
  <si>
    <t>Viewport &amp; mirror tile</t>
  </si>
  <si>
    <t>Stand materials</t>
  </si>
  <si>
    <t>Bellows, elect. break</t>
  </si>
  <si>
    <t>Gate valve</t>
  </si>
  <si>
    <t>Install AC power &amp; water</t>
  </si>
  <si>
    <t>Duct</t>
  </si>
  <si>
    <t>Mounting fixture materials</t>
  </si>
  <si>
    <t>Window</t>
  </si>
  <si>
    <t>Shutter</t>
  </si>
  <si>
    <t>Elec. Tech</t>
  </si>
  <si>
    <t>Generic Costs:</t>
  </si>
  <si>
    <t>Cost of installed rack (AC power and isolation trans.; no other cabling-Raki):</t>
  </si>
  <si>
    <t>10 probes, 5 on inner divertor plate and 5 on outer plate</t>
  </si>
  <si>
    <t>Magnetic shield materials</t>
  </si>
  <si>
    <t>1500 l/s turbopump</t>
  </si>
  <si>
    <t>~50 sensors including cabling, feedthroughs</t>
  </si>
  <si>
    <t>Thomson Scattering (LeBlanc &amp; Feder)</t>
  </si>
  <si>
    <t>MSE (Levinton)</t>
  </si>
  <si>
    <t>Interferometer (Taylor)</t>
  </si>
  <si>
    <t>DNB installation and services (Levinton)</t>
  </si>
  <si>
    <t>Bolometer array (Paul)</t>
  </si>
  <si>
    <t>UV spectrometer (Stratton)</t>
  </si>
  <si>
    <t>IR-camera (Stratton)</t>
  </si>
  <si>
    <t>3 cameras, borrow from NSTX.</t>
  </si>
  <si>
    <t>Borrow from NSTX.</t>
  </si>
  <si>
    <t>Filtered 2-D cameras (Stratton)</t>
  </si>
  <si>
    <t>Filtered 1-D camera (Stratton)</t>
  </si>
  <si>
    <t>Optics, fiber, filters, det, etc.-1</t>
  </si>
  <si>
    <t>Optics, fiber, filters, det, etc.-2</t>
  </si>
  <si>
    <t>Optics, fiber, filters, det, etc.-3</t>
  </si>
  <si>
    <t>FY09 M&amp;S</t>
  </si>
  <si>
    <t>FY10 M&amp;S</t>
  </si>
  <si>
    <t>FY11 M&amp;S</t>
  </si>
  <si>
    <t>(Kepco power supply, BOPs,</t>
  </si>
  <si>
    <t>digitizers, PC,  cabling, feedthru)</t>
  </si>
  <si>
    <t>Filterscopes (Maingi, Stratton)</t>
  </si>
  <si>
    <t>PFC-mounted Langmiur probes (Maingi, Stratton)</t>
  </si>
  <si>
    <t>Fibers</t>
  </si>
  <si>
    <t>6 Telescopes</t>
  </si>
  <si>
    <t>Macor for coil forms</t>
  </si>
  <si>
    <t>Wire, etc.</t>
  </si>
  <si>
    <t>Mounting bracket materials</t>
  </si>
  <si>
    <t>Cable</t>
  </si>
  <si>
    <t>Feedthrus and connectors</t>
  </si>
  <si>
    <t>In-vessel magnetics (Kaita, Guttadora)</t>
  </si>
  <si>
    <t>CHERS (Bell &amp; Feder)</t>
  </si>
  <si>
    <t>NSTX SPRED moved to NCSX, dedicated stand and beamline on NCSX</t>
  </si>
  <si>
    <t>16 or 20 channels using IRD AXUV photodiode chip viewing core plasma</t>
  </si>
  <si>
    <t>Data acq. hardware</t>
  </si>
  <si>
    <t>Bolo. parts, incl. shutter</t>
  </si>
  <si>
    <t>Typical small shutter cost (Labik):</t>
  </si>
  <si>
    <t>200 Integrator Modules</t>
  </si>
  <si>
    <t>13 Timing Modules</t>
  </si>
  <si>
    <t>13 Integrator Chassis</t>
  </si>
  <si>
    <t>13 SADs, VME Crates</t>
  </si>
  <si>
    <t>5 FIMMS, Clock Rec.</t>
  </si>
  <si>
    <t>Other Electroncis Chassis</t>
  </si>
  <si>
    <t>Lemo Cables &amp; Patch Panels</t>
  </si>
  <si>
    <t>1 mm, Single chord-move NSTX system to NCSX, system repackaged to be portable.</t>
  </si>
  <si>
    <t>AC power, water, stand, duct, valve, assumes duct pumping by machine turbopumps</t>
  </si>
  <si>
    <t>3 windows</t>
  </si>
  <si>
    <t>3 shutters</t>
  </si>
  <si>
    <t>Zinc Selenide window</t>
  </si>
  <si>
    <t>Cables, connectors, misc.</t>
  </si>
  <si>
    <t>10 channels-expandable to 60 channels, single 50 Hz laser</t>
  </si>
  <si>
    <t>10 poly./det. w. electronics</t>
  </si>
  <si>
    <t>Vacuum hardware</t>
  </si>
  <si>
    <t>Filters</t>
  </si>
  <si>
    <t>Detector mods., cables, etc.</t>
  </si>
  <si>
    <t>Quartz cyrstal</t>
  </si>
  <si>
    <t>Spectrometer housing</t>
  </si>
  <si>
    <t>Be window</t>
  </si>
  <si>
    <t>Spectrometer similar to C-Mod system with 3 PILATUS II detectors</t>
  </si>
  <si>
    <t>Imaging x-ray cyrstal spectrometer (Bitter)</t>
  </si>
  <si>
    <t>Soft x-ray array (Tritz)</t>
  </si>
  <si>
    <t>Year 1</t>
  </si>
  <si>
    <t>Year 2</t>
  </si>
  <si>
    <t>Year 3</t>
  </si>
  <si>
    <t>No periscope, standard frame rate. NSTX camera moved to NCSX.</t>
  </si>
  <si>
    <t>Viewing inner/outer region of a top divertor near high flux expansion region.</t>
  </si>
  <si>
    <t>Move detectors/filters/data acq. from NSTX. NCSX to have dedicated fiber runs and telescopes.</t>
  </si>
  <si>
    <t>8 channels: VB, H-alpha, C, O, B, and He and 2 more.</t>
  </si>
  <si>
    <t>300 sensors total  (ex-vessel: 2 Rowgowski coils, 225 VV flux loops, 6 MC co-wound loops,</t>
  </si>
  <si>
    <t>6 TF co-wound loops, 5 PF co-wound loops; in vessel: ~56 B-dot probes)</t>
  </si>
  <si>
    <t>Magnetics instrumentation (integrators/digitizers, PCs, etc. to support initial set of in-</t>
  </si>
  <si>
    <t>and ex-vessel sensors) (Marsala)</t>
  </si>
  <si>
    <t>Single 20 channel ex-vesssel array moved from NSTX; possible in-vessel multi-color array</t>
  </si>
  <si>
    <t>(would require cooling)</t>
  </si>
  <si>
    <t>Total M&amp;S (k$)</t>
  </si>
  <si>
    <t>3 PCs</t>
  </si>
  <si>
    <t>ECE (Taylor)</t>
  </si>
  <si>
    <t>16 channel radiometer</t>
  </si>
  <si>
    <t>FY07 cost (k$)</t>
  </si>
  <si>
    <t>60-90 GHz Frontend Sub-Assembly Components</t>
  </si>
  <si>
    <t xml:space="preserve">(Including 2 Gunn Osc., </t>
  </si>
  <si>
    <t>4 15 GHz Bandwidth Amplifiers, 2 60db Step Att.,</t>
  </si>
  <si>
    <t>2 mixers, 2 high pass  filters, 1 notch filter</t>
  </si>
  <si>
    <t>and 3dB coupler)</t>
  </si>
  <si>
    <t>16 Channel IF &amp; Video Sub-Assembly Components</t>
  </si>
  <si>
    <t>(Including 16 bandpass filters, 16 Video Detectors</t>
  </si>
  <si>
    <t>16 Video Amplifiers and 2 8-way splitters)</t>
  </si>
  <si>
    <t>Machine Interface: Window, antenna &amp; waveguide</t>
  </si>
  <si>
    <t>16-Channel Data Acquisition Card, Software &amp; PC</t>
  </si>
  <si>
    <t>PC:</t>
  </si>
  <si>
    <t>1 PC</t>
  </si>
  <si>
    <t>2 PCs</t>
  </si>
  <si>
    <t>Need to include port extensions or are they budgeted elsewhere?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</si>
</sst>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0" fillId="0" borderId="8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7" xfId="0" applyBorder="1" applyAlignment="1">
      <alignment/>
    </xf>
    <xf numFmtId="1" fontId="0" fillId="0" borderId="8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5"/>
  <sheetViews>
    <sheetView tabSelected="1" zoomScale="70" zoomScaleNormal="70" workbookViewId="0" topLeftCell="A253">
      <selection activeCell="F295" sqref="F295"/>
    </sheetView>
  </sheetViews>
  <sheetFormatPr defaultColWidth="9.140625" defaultRowHeight="12.75"/>
  <cols>
    <col min="1" max="1" width="14.7109375" style="0" customWidth="1"/>
    <col min="2" max="3" width="14.7109375" style="43" customWidth="1"/>
    <col min="4" max="4" width="14.7109375" style="4" customWidth="1"/>
    <col min="5" max="5" width="26.7109375" style="28" customWidth="1"/>
    <col min="6" max="7" width="14.7109375" style="4" customWidth="1"/>
    <col min="8" max="9" width="14.7109375" style="0" customWidth="1"/>
    <col min="10" max="13" width="14.7109375" style="2" customWidth="1"/>
  </cols>
  <sheetData>
    <row r="1" spans="1:7" ht="15.75">
      <c r="A1" s="16" t="s">
        <v>53</v>
      </c>
      <c r="B1" s="38"/>
      <c r="C1" s="38"/>
      <c r="D1" s="18"/>
      <c r="E1" s="25"/>
      <c r="F1" s="19"/>
      <c r="G1" s="20"/>
    </row>
    <row r="2" spans="1:7" ht="12.75">
      <c r="A2" s="11" t="s">
        <v>101</v>
      </c>
      <c r="B2" s="39"/>
      <c r="C2" s="39"/>
      <c r="D2" s="20"/>
      <c r="E2" s="26"/>
      <c r="F2" s="21"/>
      <c r="G2" s="20"/>
    </row>
    <row r="3" spans="1:7" ht="12.75">
      <c r="A3" s="11"/>
      <c r="B3" s="39"/>
      <c r="C3" s="40" t="s">
        <v>10</v>
      </c>
      <c r="D3" s="20"/>
      <c r="E3" s="61" t="s">
        <v>14</v>
      </c>
      <c r="F3" s="62"/>
      <c r="G3" s="20"/>
    </row>
    <row r="4" spans="1:7" ht="12.75">
      <c r="A4" s="9"/>
      <c r="B4" s="39" t="s">
        <v>112</v>
      </c>
      <c r="C4" s="39" t="s">
        <v>113</v>
      </c>
      <c r="D4" s="20" t="s">
        <v>114</v>
      </c>
      <c r="E4" s="14" t="s">
        <v>8</v>
      </c>
      <c r="F4" s="21" t="s">
        <v>15</v>
      </c>
      <c r="G4" s="20"/>
    </row>
    <row r="5" spans="1:7" ht="12.75">
      <c r="A5" s="9" t="s">
        <v>0</v>
      </c>
      <c r="B5" s="39" t="s">
        <v>1</v>
      </c>
      <c r="C5" s="39" t="s">
        <v>2</v>
      </c>
      <c r="D5" s="20" t="s">
        <v>3</v>
      </c>
      <c r="E5" s="27" t="s">
        <v>17</v>
      </c>
      <c r="F5" s="21">
        <v>100</v>
      </c>
      <c r="G5" s="20"/>
    </row>
    <row r="6" spans="1:7" ht="12.75">
      <c r="A6" s="9" t="s">
        <v>4</v>
      </c>
      <c r="B6" s="39">
        <v>12</v>
      </c>
      <c r="C6" s="39">
        <v>12</v>
      </c>
      <c r="D6" s="20">
        <v>12</v>
      </c>
      <c r="E6" s="26" t="s">
        <v>102</v>
      </c>
      <c r="F6" s="21">
        <v>250</v>
      </c>
      <c r="G6" s="20"/>
    </row>
    <row r="7" spans="1:7" ht="12.75">
      <c r="A7" s="9" t="s">
        <v>5</v>
      </c>
      <c r="B7" s="39">
        <v>3</v>
      </c>
      <c r="C7" s="39">
        <v>3</v>
      </c>
      <c r="D7" s="20"/>
      <c r="E7" s="26" t="s">
        <v>25</v>
      </c>
      <c r="F7" s="21">
        <v>50</v>
      </c>
      <c r="G7" s="20"/>
    </row>
    <row r="8" spans="1:7" ht="12.75">
      <c r="A8" s="9" t="s">
        <v>6</v>
      </c>
      <c r="B8" s="39">
        <v>2</v>
      </c>
      <c r="C8" s="39">
        <v>1</v>
      </c>
      <c r="D8" s="20"/>
      <c r="E8" s="26" t="s">
        <v>26</v>
      </c>
      <c r="F8" s="21">
        <v>10</v>
      </c>
      <c r="G8" s="20"/>
    </row>
    <row r="9" spans="1:7" ht="12.75">
      <c r="A9" s="9" t="s">
        <v>18</v>
      </c>
      <c r="B9" s="39">
        <v>3</v>
      </c>
      <c r="C9" s="39">
        <v>3</v>
      </c>
      <c r="D9" s="20"/>
      <c r="E9" s="26" t="s">
        <v>27</v>
      </c>
      <c r="F9" s="21">
        <v>20</v>
      </c>
      <c r="G9" s="20"/>
    </row>
    <row r="10" spans="1:7" ht="12.75">
      <c r="A10" s="9" t="s">
        <v>19</v>
      </c>
      <c r="B10" s="39">
        <v>6</v>
      </c>
      <c r="C10" s="39">
        <v>6</v>
      </c>
      <c r="D10" s="20"/>
      <c r="E10" s="26" t="s">
        <v>28</v>
      </c>
      <c r="F10" s="21">
        <v>20</v>
      </c>
      <c r="G10" s="20"/>
    </row>
    <row r="11" spans="1:7" ht="12.75">
      <c r="A11" s="9" t="s">
        <v>23</v>
      </c>
      <c r="B11" s="39">
        <v>3</v>
      </c>
      <c r="C11" s="39">
        <v>3</v>
      </c>
      <c r="D11" s="20"/>
      <c r="E11" s="26" t="s">
        <v>29</v>
      </c>
      <c r="F11" s="21">
        <v>75</v>
      </c>
      <c r="G11" s="20"/>
    </row>
    <row r="12" spans="1:7" ht="12.75">
      <c r="A12" s="9" t="s">
        <v>20</v>
      </c>
      <c r="B12" s="39">
        <v>6</v>
      </c>
      <c r="C12" s="39">
        <v>6</v>
      </c>
      <c r="D12" s="20">
        <v>3</v>
      </c>
      <c r="E12" s="26" t="s">
        <v>30</v>
      </c>
      <c r="F12" s="21">
        <v>30</v>
      </c>
      <c r="G12" s="20"/>
    </row>
    <row r="13" spans="1:7" ht="12.75">
      <c r="A13" s="9" t="s">
        <v>12</v>
      </c>
      <c r="B13" s="39"/>
      <c r="C13" s="39">
        <v>3</v>
      </c>
      <c r="D13" s="20">
        <v>3</v>
      </c>
      <c r="E13" s="26" t="s">
        <v>31</v>
      </c>
      <c r="F13" s="21">
        <v>30</v>
      </c>
      <c r="G13" s="20"/>
    </row>
    <row r="14" spans="1:7" ht="12.75">
      <c r="A14" s="9"/>
      <c r="B14" s="39"/>
      <c r="C14" s="39"/>
      <c r="D14" s="20"/>
      <c r="E14" s="26" t="s">
        <v>32</v>
      </c>
      <c r="F14" s="21">
        <v>10</v>
      </c>
      <c r="G14" s="20"/>
    </row>
    <row r="15" spans="1:7" ht="12.75">
      <c r="A15" s="9"/>
      <c r="B15" s="39"/>
      <c r="C15" s="39"/>
      <c r="D15" s="20"/>
      <c r="E15" s="26" t="s">
        <v>33</v>
      </c>
      <c r="F15" s="21">
        <f>3*F275</f>
        <v>85.80000000000001</v>
      </c>
      <c r="G15" s="20"/>
    </row>
    <row r="16" spans="1:7" ht="12.75">
      <c r="A16" s="9"/>
      <c r="B16" s="39"/>
      <c r="C16" s="39"/>
      <c r="D16" s="20"/>
      <c r="E16" s="26" t="s">
        <v>142</v>
      </c>
      <c r="F16" s="21">
        <f>2*B277</f>
        <v>4</v>
      </c>
      <c r="G16" s="20"/>
    </row>
    <row r="17" spans="1:7" ht="12.75">
      <c r="A17" s="9"/>
      <c r="B17" s="39"/>
      <c r="C17" s="39"/>
      <c r="D17" s="20"/>
      <c r="E17" s="26" t="s">
        <v>35</v>
      </c>
      <c r="F17" s="52">
        <v>50</v>
      </c>
      <c r="G17" s="20"/>
    </row>
    <row r="18" spans="1:7" ht="12.75">
      <c r="A18" s="12" t="s">
        <v>125</v>
      </c>
      <c r="B18" s="41"/>
      <c r="C18" s="41"/>
      <c r="D18" s="33"/>
      <c r="E18" s="34"/>
      <c r="F18" s="46">
        <f>SUM(F5:F15)</f>
        <v>680.8</v>
      </c>
      <c r="G18" s="22"/>
    </row>
    <row r="19" spans="1:4" ht="12.75">
      <c r="A19" s="1"/>
      <c r="B19" s="39"/>
      <c r="C19" s="39"/>
      <c r="D19" s="20"/>
    </row>
    <row r="20" spans="1:12" ht="15.75">
      <c r="A20" s="16" t="s">
        <v>82</v>
      </c>
      <c r="B20" s="38"/>
      <c r="C20" s="38"/>
      <c r="D20" s="18"/>
      <c r="E20" s="25"/>
      <c r="F20" s="19"/>
      <c r="H20" s="6"/>
      <c r="I20" s="2"/>
      <c r="L20" s="4"/>
    </row>
    <row r="21" spans="1:13" s="3" customFormat="1" ht="12.75">
      <c r="A21" s="11" t="s">
        <v>36</v>
      </c>
      <c r="B21" s="42"/>
      <c r="C21" s="42"/>
      <c r="D21" s="23"/>
      <c r="E21" s="29"/>
      <c r="F21" s="24"/>
      <c r="G21" s="5"/>
      <c r="J21" s="31"/>
      <c r="K21" s="31"/>
      <c r="L21" s="31"/>
      <c r="M21" s="31"/>
    </row>
    <row r="22" spans="1:6" ht="12.75">
      <c r="A22" s="11"/>
      <c r="B22" s="39"/>
      <c r="C22" s="40" t="s">
        <v>10</v>
      </c>
      <c r="D22" s="20"/>
      <c r="E22" s="61" t="s">
        <v>14</v>
      </c>
      <c r="F22" s="62"/>
    </row>
    <row r="23" spans="1:6" ht="12.75">
      <c r="A23" s="9"/>
      <c r="B23" s="39" t="s">
        <v>112</v>
      </c>
      <c r="C23" s="39" t="s">
        <v>113</v>
      </c>
      <c r="D23" s="20" t="s">
        <v>114</v>
      </c>
      <c r="E23" s="14" t="s">
        <v>8</v>
      </c>
      <c r="F23" s="21" t="s">
        <v>15</v>
      </c>
    </row>
    <row r="24" spans="1:6" ht="12.75">
      <c r="A24" s="9" t="s">
        <v>0</v>
      </c>
      <c r="B24" s="39" t="s">
        <v>1</v>
      </c>
      <c r="C24" s="39" t="s">
        <v>2</v>
      </c>
      <c r="D24" s="20" t="s">
        <v>3</v>
      </c>
      <c r="E24" s="26" t="s">
        <v>24</v>
      </c>
      <c r="F24" s="21">
        <v>75</v>
      </c>
    </row>
    <row r="25" spans="1:6" ht="12.75">
      <c r="A25" s="9" t="s">
        <v>4</v>
      </c>
      <c r="B25" s="39">
        <v>9</v>
      </c>
      <c r="C25" s="39">
        <v>9</v>
      </c>
      <c r="D25" s="20">
        <v>12</v>
      </c>
      <c r="E25" s="26" t="s">
        <v>22</v>
      </c>
      <c r="F25" s="21">
        <v>50</v>
      </c>
    </row>
    <row r="26" spans="1:6" ht="12.75">
      <c r="A26" s="9" t="s">
        <v>5</v>
      </c>
      <c r="B26" s="39">
        <v>2</v>
      </c>
      <c r="C26" s="39">
        <v>2</v>
      </c>
      <c r="D26" s="20"/>
      <c r="E26" s="26" t="s">
        <v>13</v>
      </c>
      <c r="F26" s="21">
        <f>1*F275</f>
        <v>28.6</v>
      </c>
    </row>
    <row r="27" spans="1:6" ht="12.75">
      <c r="A27" s="9" t="s">
        <v>6</v>
      </c>
      <c r="B27" s="39"/>
      <c r="C27" s="39"/>
      <c r="D27" s="20"/>
      <c r="E27" s="26" t="s">
        <v>11</v>
      </c>
      <c r="F27" s="21">
        <v>20</v>
      </c>
    </row>
    <row r="28" spans="1:8" ht="12.75">
      <c r="A28" s="9" t="s">
        <v>18</v>
      </c>
      <c r="B28" s="39">
        <v>2</v>
      </c>
      <c r="C28" s="39">
        <v>2</v>
      </c>
      <c r="D28" s="20"/>
      <c r="E28" s="26" t="s">
        <v>35</v>
      </c>
      <c r="F28" s="52">
        <v>50</v>
      </c>
      <c r="H28" s="32"/>
    </row>
    <row r="29" spans="1:6" ht="12.75">
      <c r="A29" s="9" t="s">
        <v>21</v>
      </c>
      <c r="B29" s="39">
        <v>4</v>
      </c>
      <c r="C29" s="39">
        <v>4</v>
      </c>
      <c r="D29" s="20"/>
      <c r="E29" s="26" t="s">
        <v>141</v>
      </c>
      <c r="F29" s="21">
        <f>1*B277</f>
        <v>2</v>
      </c>
    </row>
    <row r="30" spans="1:6" ht="12.75">
      <c r="A30" s="9" t="s">
        <v>23</v>
      </c>
      <c r="B30" s="39">
        <v>1</v>
      </c>
      <c r="C30" s="39"/>
      <c r="D30" s="20"/>
      <c r="E30" s="26"/>
      <c r="F30" s="21"/>
    </row>
    <row r="31" spans="1:6" ht="12.75">
      <c r="A31" s="9" t="s">
        <v>20</v>
      </c>
      <c r="B31" s="39">
        <v>4</v>
      </c>
      <c r="C31" s="39">
        <v>4</v>
      </c>
      <c r="D31" s="20"/>
      <c r="E31" s="26"/>
      <c r="F31" s="21"/>
    </row>
    <row r="32" spans="1:6" ht="12.75">
      <c r="A32" s="9" t="s">
        <v>12</v>
      </c>
      <c r="B32" s="39"/>
      <c r="C32" s="39"/>
      <c r="D32" s="20">
        <v>1</v>
      </c>
      <c r="E32" s="26"/>
      <c r="F32" s="21"/>
    </row>
    <row r="33" spans="1:6" ht="12.75">
      <c r="A33" s="9"/>
      <c r="B33" s="39"/>
      <c r="C33" s="39"/>
      <c r="D33" s="20"/>
      <c r="E33" s="26"/>
      <c r="F33" s="21"/>
    </row>
    <row r="34" spans="1:7" ht="12.75">
      <c r="A34" s="12" t="s">
        <v>125</v>
      </c>
      <c r="B34" s="41"/>
      <c r="C34" s="41"/>
      <c r="D34" s="33"/>
      <c r="E34" s="34"/>
      <c r="F34" s="46">
        <f>SUM(F24:F33)</f>
        <v>225.6</v>
      </c>
      <c r="G34" s="7"/>
    </row>
    <row r="35" spans="1:7" ht="12.75">
      <c r="A35" s="10"/>
      <c r="B35" s="39"/>
      <c r="C35" s="39"/>
      <c r="D35" s="20"/>
      <c r="E35" s="26"/>
      <c r="F35" s="20"/>
      <c r="G35" s="7"/>
    </row>
    <row r="36" spans="1:6" ht="15.75">
      <c r="A36" s="16" t="s">
        <v>110</v>
      </c>
      <c r="B36" s="38"/>
      <c r="C36" s="38"/>
      <c r="D36" s="18"/>
      <c r="E36" s="25"/>
      <c r="F36" s="19"/>
    </row>
    <row r="37" spans="1:6" ht="12.75">
      <c r="A37" s="11" t="s">
        <v>109</v>
      </c>
      <c r="B37" s="42"/>
      <c r="C37" s="42"/>
      <c r="D37" s="23"/>
      <c r="E37" s="29"/>
      <c r="F37" s="24"/>
    </row>
    <row r="38" spans="1:6" ht="12.75">
      <c r="A38" s="11"/>
      <c r="B38" s="39"/>
      <c r="C38" s="40" t="s">
        <v>10</v>
      </c>
      <c r="D38" s="20"/>
      <c r="E38" s="61" t="s">
        <v>14</v>
      </c>
      <c r="F38" s="62"/>
    </row>
    <row r="39" spans="1:6" ht="12.75">
      <c r="A39" s="9"/>
      <c r="B39" s="39" t="s">
        <v>112</v>
      </c>
      <c r="C39" s="39" t="s">
        <v>113</v>
      </c>
      <c r="D39" s="20" t="s">
        <v>114</v>
      </c>
      <c r="E39" s="14" t="s">
        <v>8</v>
      </c>
      <c r="F39" s="21" t="s">
        <v>15</v>
      </c>
    </row>
    <row r="40" spans="1:6" ht="12.75">
      <c r="A40" s="9" t="s">
        <v>0</v>
      </c>
      <c r="B40" s="39" t="s">
        <v>1</v>
      </c>
      <c r="C40" s="39" t="s">
        <v>2</v>
      </c>
      <c r="D40" s="20" t="s">
        <v>3</v>
      </c>
      <c r="E40" s="26" t="s">
        <v>9</v>
      </c>
      <c r="F40" s="21">
        <v>270</v>
      </c>
    </row>
    <row r="41" spans="1:6" ht="12.75">
      <c r="A41" s="9" t="s">
        <v>4</v>
      </c>
      <c r="B41" s="14"/>
      <c r="C41" s="39">
        <v>4</v>
      </c>
      <c r="D41" s="20">
        <v>12</v>
      </c>
      <c r="E41" s="26" t="s">
        <v>105</v>
      </c>
      <c r="F41" s="21">
        <v>30</v>
      </c>
    </row>
    <row r="42" spans="1:6" ht="12.75">
      <c r="A42" s="9" t="s">
        <v>5</v>
      </c>
      <c r="B42" s="14"/>
      <c r="C42" s="39">
        <v>1</v>
      </c>
      <c r="D42" s="20"/>
      <c r="E42" s="26" t="s">
        <v>106</v>
      </c>
      <c r="F42" s="21">
        <v>2.5</v>
      </c>
    </row>
    <row r="43" spans="1:6" ht="12.75">
      <c r="A43" s="9" t="s">
        <v>6</v>
      </c>
      <c r="B43" s="14"/>
      <c r="C43" s="39"/>
      <c r="D43" s="20"/>
      <c r="E43" s="26" t="s">
        <v>107</v>
      </c>
      <c r="F43" s="21">
        <v>30</v>
      </c>
    </row>
    <row r="44" spans="1:6" ht="12.75">
      <c r="A44" s="9" t="s">
        <v>18</v>
      </c>
      <c r="B44" s="14"/>
      <c r="C44" s="39">
        <v>1</v>
      </c>
      <c r="D44" s="20"/>
      <c r="E44" s="26" t="s">
        <v>108</v>
      </c>
      <c r="F44" s="53">
        <v>15</v>
      </c>
    </row>
    <row r="45" spans="1:6" ht="12.75">
      <c r="A45" s="9" t="s">
        <v>21</v>
      </c>
      <c r="B45" s="14"/>
      <c r="C45" s="39">
        <v>2</v>
      </c>
      <c r="D45" s="20">
        <v>1</v>
      </c>
      <c r="E45" s="26" t="s">
        <v>13</v>
      </c>
      <c r="F45" s="21">
        <f>1*F275</f>
        <v>28.6</v>
      </c>
    </row>
    <row r="46" spans="1:6" ht="12.75">
      <c r="A46" s="9" t="s">
        <v>23</v>
      </c>
      <c r="B46" s="14"/>
      <c r="C46" s="39"/>
      <c r="D46" s="20"/>
      <c r="E46" s="26" t="s">
        <v>126</v>
      </c>
      <c r="F46" s="21">
        <f>3*B277</f>
        <v>6</v>
      </c>
    </row>
    <row r="47" spans="1:6" ht="12.75">
      <c r="A47" s="9" t="s">
        <v>20</v>
      </c>
      <c r="B47" s="14"/>
      <c r="C47" s="39"/>
      <c r="D47" s="20"/>
      <c r="E47" s="26"/>
      <c r="F47" s="21"/>
    </row>
    <row r="48" spans="1:6" ht="12.75">
      <c r="A48" s="9" t="s">
        <v>12</v>
      </c>
      <c r="B48" s="39"/>
      <c r="C48" s="39">
        <v>1</v>
      </c>
      <c r="D48" s="20"/>
      <c r="E48" s="26"/>
      <c r="F48" s="21"/>
    </row>
    <row r="49" spans="1:6" ht="12.75">
      <c r="A49" s="9"/>
      <c r="B49" s="39"/>
      <c r="C49" s="39"/>
      <c r="D49" s="20"/>
      <c r="E49" s="26"/>
      <c r="F49" s="21"/>
    </row>
    <row r="50" spans="1:6" ht="12.75">
      <c r="A50" s="12" t="s">
        <v>125</v>
      </c>
      <c r="B50" s="41"/>
      <c r="C50" s="41"/>
      <c r="D50" s="33"/>
      <c r="E50" s="34"/>
      <c r="F50" s="46">
        <f>SUM(F40:F49)</f>
        <v>382.1</v>
      </c>
    </row>
    <row r="51" spans="1:6" ht="12.75">
      <c r="A51" s="9"/>
      <c r="B51" s="39"/>
      <c r="C51" s="39"/>
      <c r="D51" s="20"/>
      <c r="E51" s="26"/>
      <c r="F51" s="20"/>
    </row>
    <row r="52" spans="1:6" ht="15.75">
      <c r="A52" s="16" t="s">
        <v>111</v>
      </c>
      <c r="B52" s="38"/>
      <c r="C52" s="38"/>
      <c r="D52" s="18"/>
      <c r="E52" s="25"/>
      <c r="F52" s="19"/>
    </row>
    <row r="53" spans="1:6" ht="12.75">
      <c r="A53" s="11" t="s">
        <v>123</v>
      </c>
      <c r="B53" s="39"/>
      <c r="C53" s="39"/>
      <c r="D53" s="20"/>
      <c r="E53" s="26"/>
      <c r="F53" s="21"/>
    </row>
    <row r="54" spans="1:6" ht="12.75">
      <c r="A54" s="11" t="s">
        <v>124</v>
      </c>
      <c r="B54" s="39"/>
      <c r="C54" s="39"/>
      <c r="D54" s="20"/>
      <c r="E54" s="26"/>
      <c r="F54" s="21"/>
    </row>
    <row r="55" spans="1:6" ht="12.75">
      <c r="A55" s="11"/>
      <c r="B55" s="39"/>
      <c r="C55" s="40" t="s">
        <v>10</v>
      </c>
      <c r="D55" s="20"/>
      <c r="E55" s="61" t="s">
        <v>14</v>
      </c>
      <c r="F55" s="62"/>
    </row>
    <row r="56" spans="1:6" ht="12.75">
      <c r="A56" s="9"/>
      <c r="B56" s="39" t="s">
        <v>112</v>
      </c>
      <c r="C56" s="39" t="s">
        <v>113</v>
      </c>
      <c r="D56" s="20" t="s">
        <v>114</v>
      </c>
      <c r="E56" s="14" t="s">
        <v>8</v>
      </c>
      <c r="F56" s="21" t="s">
        <v>15</v>
      </c>
    </row>
    <row r="57" spans="1:6" ht="12.75">
      <c r="A57" s="9" t="s">
        <v>0</v>
      </c>
      <c r="B57" s="39" t="s">
        <v>1</v>
      </c>
      <c r="C57" s="39" t="s">
        <v>2</v>
      </c>
      <c r="D57" s="20" t="s">
        <v>3</v>
      </c>
      <c r="E57" s="27" t="s">
        <v>103</v>
      </c>
      <c r="F57" s="21">
        <v>20</v>
      </c>
    </row>
    <row r="58" spans="1:6" ht="12.75">
      <c r="A58" s="9" t="s">
        <v>4</v>
      </c>
      <c r="B58" s="39">
        <v>0.5</v>
      </c>
      <c r="C58" s="39">
        <v>3</v>
      </c>
      <c r="D58" s="20">
        <v>6</v>
      </c>
      <c r="E58" s="26" t="s">
        <v>100</v>
      </c>
      <c r="F58" s="21">
        <v>5</v>
      </c>
    </row>
    <row r="59" spans="1:6" ht="12.75">
      <c r="A59" s="9" t="s">
        <v>5</v>
      </c>
      <c r="B59" s="39"/>
      <c r="C59" s="39">
        <v>1</v>
      </c>
      <c r="D59" s="20"/>
      <c r="E59" s="26" t="s">
        <v>13</v>
      </c>
      <c r="F59" s="21">
        <f>1*F275</f>
        <v>28.6</v>
      </c>
    </row>
    <row r="60" spans="1:6" ht="12.75">
      <c r="A60" s="9" t="s">
        <v>6</v>
      </c>
      <c r="B60" s="39"/>
      <c r="C60" s="39"/>
      <c r="D60" s="20"/>
      <c r="E60" s="26" t="s">
        <v>104</v>
      </c>
      <c r="F60" s="21">
        <v>5</v>
      </c>
    </row>
    <row r="61" spans="1:6" ht="12.75">
      <c r="A61" s="9" t="s">
        <v>18</v>
      </c>
      <c r="B61" s="39"/>
      <c r="C61" s="39">
        <v>0.5</v>
      </c>
      <c r="D61" s="20"/>
      <c r="E61" s="26"/>
      <c r="F61" s="21"/>
    </row>
    <row r="62" spans="1:6" ht="12.75">
      <c r="A62" s="9" t="s">
        <v>21</v>
      </c>
      <c r="B62" s="39"/>
      <c r="C62" s="39">
        <v>2</v>
      </c>
      <c r="D62" s="20">
        <v>1</v>
      </c>
      <c r="E62" s="26"/>
      <c r="F62" s="21"/>
    </row>
    <row r="63" spans="1:6" ht="12.75">
      <c r="A63" s="9" t="s">
        <v>20</v>
      </c>
      <c r="B63" s="39"/>
      <c r="C63" s="39">
        <v>1</v>
      </c>
      <c r="D63" s="20"/>
      <c r="E63" s="26"/>
      <c r="F63" s="21"/>
    </row>
    <row r="64" spans="1:6" ht="12.75">
      <c r="A64" s="9" t="s">
        <v>12</v>
      </c>
      <c r="B64" s="39"/>
      <c r="C64" s="39"/>
      <c r="D64" s="20"/>
      <c r="E64" s="26"/>
      <c r="F64" s="21"/>
    </row>
    <row r="65" spans="1:6" ht="12.75">
      <c r="A65" s="9"/>
      <c r="B65" s="39"/>
      <c r="C65" s="39"/>
      <c r="D65" s="20"/>
      <c r="E65" s="26"/>
      <c r="F65" s="21"/>
    </row>
    <row r="66" spans="1:7" ht="12.75">
      <c r="A66" s="12" t="s">
        <v>125</v>
      </c>
      <c r="B66" s="41"/>
      <c r="C66" s="41"/>
      <c r="D66" s="33"/>
      <c r="E66" s="34"/>
      <c r="F66" s="46">
        <f>SUM(F57:F65)</f>
        <v>58.6</v>
      </c>
      <c r="G66" s="7"/>
    </row>
    <row r="68" spans="1:6" ht="15.75">
      <c r="A68" s="16" t="s">
        <v>54</v>
      </c>
      <c r="B68" s="38"/>
      <c r="C68" s="38"/>
      <c r="D68" s="18"/>
      <c r="E68" s="25"/>
      <c r="F68" s="19"/>
    </row>
    <row r="69" spans="1:6" ht="12.75">
      <c r="A69" s="11" t="s">
        <v>34</v>
      </c>
      <c r="B69" s="39"/>
      <c r="C69" s="39"/>
      <c r="D69" s="20"/>
      <c r="E69" s="26"/>
      <c r="F69" s="21"/>
    </row>
    <row r="70" spans="1:6" ht="12.75">
      <c r="A70" s="11"/>
      <c r="B70" s="39"/>
      <c r="C70" s="40" t="s">
        <v>10</v>
      </c>
      <c r="D70" s="20"/>
      <c r="E70" s="61" t="s">
        <v>14</v>
      </c>
      <c r="F70" s="62"/>
    </row>
    <row r="71" spans="1:6" ht="12.75">
      <c r="A71" s="9"/>
      <c r="B71" s="39" t="s">
        <v>112</v>
      </c>
      <c r="C71" s="39" t="s">
        <v>113</v>
      </c>
      <c r="D71" s="20" t="s">
        <v>114</v>
      </c>
      <c r="E71" s="14" t="s">
        <v>8</v>
      </c>
      <c r="F71" s="21" t="s">
        <v>15</v>
      </c>
    </row>
    <row r="72" spans="1:6" ht="12.75">
      <c r="A72" s="9" t="s">
        <v>0</v>
      </c>
      <c r="B72" s="39" t="s">
        <v>1</v>
      </c>
      <c r="C72" s="39" t="s">
        <v>2</v>
      </c>
      <c r="D72" s="20" t="s">
        <v>3</v>
      </c>
      <c r="E72" s="26" t="s">
        <v>35</v>
      </c>
      <c r="F72" s="52">
        <v>50</v>
      </c>
    </row>
    <row r="73" spans="1:6" ht="12.75">
      <c r="A73" s="9" t="s">
        <v>4</v>
      </c>
      <c r="B73" s="39">
        <v>4</v>
      </c>
      <c r="C73" s="39">
        <v>4</v>
      </c>
      <c r="D73" s="20">
        <v>9</v>
      </c>
      <c r="E73" s="10" t="s">
        <v>64</v>
      </c>
      <c r="F73" s="51">
        <v>29</v>
      </c>
    </row>
    <row r="74" spans="1:6" ht="12.75">
      <c r="A74" s="9" t="s">
        <v>5</v>
      </c>
      <c r="B74" s="39">
        <v>3</v>
      </c>
      <c r="C74" s="39"/>
      <c r="D74" s="20"/>
      <c r="E74" s="37" t="s">
        <v>65</v>
      </c>
      <c r="F74" s="51">
        <v>80</v>
      </c>
    </row>
    <row r="75" spans="1:6" ht="12.75">
      <c r="A75" s="9" t="s">
        <v>6</v>
      </c>
      <c r="B75" s="39"/>
      <c r="C75" s="39"/>
      <c r="D75" s="20"/>
      <c r="E75" s="37" t="s">
        <v>66</v>
      </c>
      <c r="F75" s="51">
        <v>10</v>
      </c>
    </row>
    <row r="76" spans="1:6" ht="12.75">
      <c r="A76" s="9" t="s">
        <v>18</v>
      </c>
      <c r="B76" s="39">
        <v>6</v>
      </c>
      <c r="C76" s="39">
        <v>6</v>
      </c>
      <c r="D76" s="20">
        <v>2</v>
      </c>
      <c r="E76" s="10"/>
      <c r="F76" s="51"/>
    </row>
    <row r="77" spans="1:6" ht="12.75">
      <c r="A77" s="9" t="s">
        <v>21</v>
      </c>
      <c r="B77" s="39">
        <v>4</v>
      </c>
      <c r="C77" s="39">
        <v>10</v>
      </c>
      <c r="D77" s="20">
        <v>6</v>
      </c>
      <c r="E77" s="10"/>
      <c r="F77" s="51"/>
    </row>
    <row r="78" spans="1:6" ht="12.75">
      <c r="A78" s="9" t="s">
        <v>20</v>
      </c>
      <c r="B78" s="39">
        <v>3</v>
      </c>
      <c r="C78" s="39">
        <v>5</v>
      </c>
      <c r="D78" s="20">
        <v>2</v>
      </c>
      <c r="E78" s="10"/>
      <c r="F78" s="51"/>
    </row>
    <row r="79" spans="1:6" ht="12.75">
      <c r="A79" s="9" t="s">
        <v>12</v>
      </c>
      <c r="B79" s="39"/>
      <c r="C79" s="39">
        <v>2</v>
      </c>
      <c r="D79" s="20">
        <v>2</v>
      </c>
      <c r="E79" s="10"/>
      <c r="F79" s="51"/>
    </row>
    <row r="80" spans="1:6" ht="12.75">
      <c r="A80" s="9"/>
      <c r="B80" s="39"/>
      <c r="C80" s="39"/>
      <c r="D80" s="20"/>
      <c r="E80" s="10"/>
      <c r="F80" s="51"/>
    </row>
    <row r="81" spans="1:6" ht="12.75">
      <c r="A81" s="12" t="s">
        <v>125</v>
      </c>
      <c r="B81" s="41"/>
      <c r="C81" s="41"/>
      <c r="D81" s="33"/>
      <c r="E81" s="13"/>
      <c r="F81" s="46">
        <f>SUM(F72:F80)</f>
        <v>169</v>
      </c>
    </row>
    <row r="82" spans="5:6" ht="12.75">
      <c r="E82"/>
      <c r="F82" s="2"/>
    </row>
    <row r="83" spans="1:6" ht="15.75">
      <c r="A83" s="16" t="s">
        <v>55</v>
      </c>
      <c r="B83" s="38"/>
      <c r="C83" s="38"/>
      <c r="D83" s="18"/>
      <c r="E83" s="25"/>
      <c r="F83" s="19"/>
    </row>
    <row r="84" spans="1:6" ht="12.75">
      <c r="A84" s="11" t="s">
        <v>95</v>
      </c>
      <c r="B84" s="39"/>
      <c r="C84" s="39"/>
      <c r="D84" s="20"/>
      <c r="E84" s="26"/>
      <c r="F84" s="21"/>
    </row>
    <row r="85" spans="1:6" ht="12.75">
      <c r="A85" s="11"/>
      <c r="B85" s="39"/>
      <c r="C85" s="40" t="s">
        <v>10</v>
      </c>
      <c r="D85" s="20"/>
      <c r="E85" s="61" t="s">
        <v>14</v>
      </c>
      <c r="F85" s="62"/>
    </row>
    <row r="86" spans="1:6" ht="12.75">
      <c r="A86" s="9"/>
      <c r="B86" s="39" t="s">
        <v>112</v>
      </c>
      <c r="C86" s="39" t="s">
        <v>113</v>
      </c>
      <c r="D86" s="20" t="s">
        <v>114</v>
      </c>
      <c r="E86" s="14" t="s">
        <v>8</v>
      </c>
      <c r="F86" s="21" t="s">
        <v>15</v>
      </c>
    </row>
    <row r="87" spans="1:6" ht="12.75">
      <c r="A87" s="9" t="s">
        <v>0</v>
      </c>
      <c r="B87" s="39" t="s">
        <v>1</v>
      </c>
      <c r="C87" s="39" t="s">
        <v>2</v>
      </c>
      <c r="D87" s="20" t="s">
        <v>3</v>
      </c>
      <c r="E87" s="27" t="s">
        <v>37</v>
      </c>
      <c r="F87" s="51">
        <v>25</v>
      </c>
    </row>
    <row r="88" spans="1:6" ht="12.75">
      <c r="A88" s="9" t="s">
        <v>4</v>
      </c>
      <c r="B88" s="39">
        <v>1</v>
      </c>
      <c r="C88" s="39">
        <v>1</v>
      </c>
      <c r="D88" s="20">
        <v>1</v>
      </c>
      <c r="E88" s="26" t="s">
        <v>45</v>
      </c>
      <c r="F88" s="21">
        <f>1*C276</f>
        <v>15</v>
      </c>
    </row>
    <row r="89" spans="1:6" ht="12.75">
      <c r="A89" s="9" t="s">
        <v>5</v>
      </c>
      <c r="B89" s="39">
        <v>1</v>
      </c>
      <c r="C89" s="39">
        <v>1</v>
      </c>
      <c r="D89" s="20"/>
      <c r="E89" s="10" t="s">
        <v>11</v>
      </c>
      <c r="F89" s="51">
        <v>5</v>
      </c>
    </row>
    <row r="90" spans="1:6" ht="12.75">
      <c r="A90" s="9" t="s">
        <v>6</v>
      </c>
      <c r="B90" s="39"/>
      <c r="C90" s="39"/>
      <c r="D90" s="20"/>
      <c r="E90" s="10"/>
      <c r="F90" s="51"/>
    </row>
    <row r="91" spans="1:6" ht="12.75">
      <c r="A91" s="9" t="s">
        <v>18</v>
      </c>
      <c r="B91" s="39">
        <v>1</v>
      </c>
      <c r="C91" s="39"/>
      <c r="D91" s="20"/>
      <c r="E91" s="10"/>
      <c r="F91" s="51"/>
    </row>
    <row r="92" spans="1:6" ht="12.75">
      <c r="A92" s="9" t="s">
        <v>21</v>
      </c>
      <c r="B92" s="39"/>
      <c r="C92" s="39">
        <v>1</v>
      </c>
      <c r="D92" s="20">
        <v>1</v>
      </c>
      <c r="E92" s="10"/>
      <c r="F92" s="51"/>
    </row>
    <row r="93" spans="1:6" ht="12.75">
      <c r="A93" s="9" t="s">
        <v>20</v>
      </c>
      <c r="B93" s="39"/>
      <c r="C93" s="39">
        <v>1</v>
      </c>
      <c r="D93" s="20"/>
      <c r="E93" s="10"/>
      <c r="F93" s="51"/>
    </row>
    <row r="94" spans="1:6" ht="12.75">
      <c r="A94" s="9" t="s">
        <v>12</v>
      </c>
      <c r="B94" s="39"/>
      <c r="C94" s="39"/>
      <c r="D94" s="20">
        <v>1</v>
      </c>
      <c r="E94" s="10"/>
      <c r="F94" s="51"/>
    </row>
    <row r="95" spans="1:6" ht="12.75">
      <c r="A95" s="9"/>
      <c r="B95" s="39"/>
      <c r="C95" s="39"/>
      <c r="D95" s="20"/>
      <c r="E95" s="10"/>
      <c r="F95" s="51"/>
    </row>
    <row r="96" spans="1:6" ht="12.75">
      <c r="A96" s="12" t="s">
        <v>125</v>
      </c>
      <c r="B96" s="41"/>
      <c r="C96" s="41"/>
      <c r="D96" s="33"/>
      <c r="E96" s="13"/>
      <c r="F96" s="54">
        <f>SUM(F87:F95)</f>
        <v>45</v>
      </c>
    </row>
    <row r="97" spans="5:6" ht="12.75">
      <c r="E97"/>
      <c r="F97" s="2"/>
    </row>
    <row r="98" spans="1:6" ht="15.75">
      <c r="A98" s="16" t="s">
        <v>81</v>
      </c>
      <c r="B98" s="38"/>
      <c r="C98" s="38"/>
      <c r="D98" s="18"/>
      <c r="E98" s="25"/>
      <c r="F98" s="19"/>
    </row>
    <row r="99" spans="1:6" ht="12.75">
      <c r="A99" s="11" t="s">
        <v>52</v>
      </c>
      <c r="B99" s="39"/>
      <c r="C99" s="39"/>
      <c r="D99" s="20"/>
      <c r="E99" s="26"/>
      <c r="F99" s="21"/>
    </row>
    <row r="100" spans="1:6" ht="12.75">
      <c r="A100" s="11"/>
      <c r="B100" s="39"/>
      <c r="C100" s="40" t="s">
        <v>10</v>
      </c>
      <c r="D100" s="20"/>
      <c r="E100" s="61" t="s">
        <v>14</v>
      </c>
      <c r="F100" s="62"/>
    </row>
    <row r="101" spans="1:6" ht="12.75">
      <c r="A101" s="9"/>
      <c r="B101" s="39" t="s">
        <v>112</v>
      </c>
      <c r="C101" s="39" t="s">
        <v>113</v>
      </c>
      <c r="D101" s="20" t="s">
        <v>114</v>
      </c>
      <c r="E101" s="14" t="s">
        <v>8</v>
      </c>
      <c r="F101" s="21" t="s">
        <v>15</v>
      </c>
    </row>
    <row r="102" spans="1:6" ht="12.75">
      <c r="A102" s="9" t="s">
        <v>0</v>
      </c>
      <c r="B102" s="39" t="s">
        <v>1</v>
      </c>
      <c r="C102" s="39" t="s">
        <v>2</v>
      </c>
      <c r="D102" s="20" t="s">
        <v>3</v>
      </c>
      <c r="E102" s="27"/>
      <c r="F102" s="51"/>
    </row>
    <row r="103" spans="1:6" ht="12.75">
      <c r="A103" s="9" t="s">
        <v>4</v>
      </c>
      <c r="B103" s="39">
        <v>1</v>
      </c>
      <c r="C103" s="39">
        <v>1</v>
      </c>
      <c r="D103" s="20">
        <v>4</v>
      </c>
      <c r="E103" s="10" t="s">
        <v>76</v>
      </c>
      <c r="F103" s="51">
        <v>5</v>
      </c>
    </row>
    <row r="104" spans="1:6" ht="12.75">
      <c r="A104" s="9" t="s">
        <v>5</v>
      </c>
      <c r="B104" s="39">
        <v>0.25</v>
      </c>
      <c r="C104" s="39"/>
      <c r="D104" s="20"/>
      <c r="E104" s="10" t="s">
        <v>77</v>
      </c>
      <c r="F104" s="51">
        <v>1</v>
      </c>
    </row>
    <row r="105" spans="1:6" ht="12.75">
      <c r="A105" s="9" t="s">
        <v>6</v>
      </c>
      <c r="B105" s="39"/>
      <c r="C105" s="39"/>
      <c r="D105" s="20"/>
      <c r="E105" s="10" t="s">
        <v>78</v>
      </c>
      <c r="F105" s="51">
        <v>0.5</v>
      </c>
    </row>
    <row r="106" spans="1:6" ht="12.75">
      <c r="A106" s="9" t="s">
        <v>18</v>
      </c>
      <c r="B106" s="39">
        <v>0.5</v>
      </c>
      <c r="C106" s="39"/>
      <c r="D106" s="20"/>
      <c r="E106" s="35" t="s">
        <v>80</v>
      </c>
      <c r="F106" s="51">
        <v>2</v>
      </c>
    </row>
    <row r="107" spans="1:6" ht="12.75">
      <c r="A107" s="9" t="s">
        <v>21</v>
      </c>
      <c r="B107" s="39"/>
      <c r="C107" s="39">
        <v>1</v>
      </c>
      <c r="D107" s="20">
        <v>1</v>
      </c>
      <c r="E107" s="35" t="s">
        <v>79</v>
      </c>
      <c r="F107" s="51">
        <v>1</v>
      </c>
    </row>
    <row r="108" spans="1:6" ht="12.75">
      <c r="A108" s="9" t="s">
        <v>20</v>
      </c>
      <c r="B108" s="39">
        <v>4</v>
      </c>
      <c r="C108" s="39">
        <v>1</v>
      </c>
      <c r="D108" s="20"/>
      <c r="E108" s="10"/>
      <c r="F108" s="51"/>
    </row>
    <row r="109" spans="1:6" ht="12.75">
      <c r="A109" s="9" t="s">
        <v>12</v>
      </c>
      <c r="B109" s="39"/>
      <c r="C109" s="39"/>
      <c r="D109" s="20"/>
      <c r="E109" s="10"/>
      <c r="F109" s="51"/>
    </row>
    <row r="110" spans="1:6" ht="12.75">
      <c r="A110" s="9"/>
      <c r="B110" s="39"/>
      <c r="C110" s="39"/>
      <c r="D110" s="20"/>
      <c r="E110" s="10"/>
      <c r="F110" s="51"/>
    </row>
    <row r="111" spans="1:6" ht="12.75">
      <c r="A111" s="12" t="s">
        <v>125</v>
      </c>
      <c r="B111" s="41"/>
      <c r="C111" s="41"/>
      <c r="D111" s="33"/>
      <c r="E111" s="13"/>
      <c r="F111" s="54">
        <f>SUM(F103:F110)</f>
        <v>9.5</v>
      </c>
    </row>
    <row r="112" spans="1:6" ht="12.75">
      <c r="A112" s="10"/>
      <c r="B112" s="39"/>
      <c r="C112" s="39"/>
      <c r="D112" s="20"/>
      <c r="E112" s="10"/>
      <c r="F112" s="14"/>
    </row>
    <row r="113" spans="1:6" ht="15.75">
      <c r="A113" s="16" t="s">
        <v>121</v>
      </c>
      <c r="B113" s="38"/>
      <c r="C113" s="38"/>
      <c r="D113" s="18"/>
      <c r="E113" s="25"/>
      <c r="F113" s="19"/>
    </row>
    <row r="114" spans="1:6" ht="15.75">
      <c r="A114" s="48" t="s">
        <v>122</v>
      </c>
      <c r="B114" s="39"/>
      <c r="C114" s="39"/>
      <c r="D114" s="20"/>
      <c r="E114" s="26"/>
      <c r="F114" s="21"/>
    </row>
    <row r="115" spans="1:6" ht="12.75">
      <c r="A115" s="11" t="s">
        <v>119</v>
      </c>
      <c r="B115" s="39"/>
      <c r="C115" s="39"/>
      <c r="D115" s="20"/>
      <c r="E115" s="26"/>
      <c r="F115" s="21"/>
    </row>
    <row r="116" spans="1:6" ht="12.75">
      <c r="A116" s="11" t="s">
        <v>120</v>
      </c>
      <c r="B116" s="39"/>
      <c r="C116" s="39"/>
      <c r="D116" s="20"/>
      <c r="E116" s="26"/>
      <c r="F116" s="21"/>
    </row>
    <row r="117" spans="1:6" ht="12.75">
      <c r="A117" s="11"/>
      <c r="B117" s="39"/>
      <c r="C117" s="40" t="s">
        <v>10</v>
      </c>
      <c r="D117" s="20"/>
      <c r="E117" s="61" t="s">
        <v>14</v>
      </c>
      <c r="F117" s="62"/>
    </row>
    <row r="118" spans="1:6" ht="12.75">
      <c r="A118" s="9"/>
      <c r="B118" s="39" t="s">
        <v>112</v>
      </c>
      <c r="C118" s="39" t="s">
        <v>113</v>
      </c>
      <c r="D118" s="20" t="s">
        <v>114</v>
      </c>
      <c r="E118" s="14" t="s">
        <v>8</v>
      </c>
      <c r="F118" s="21" t="s">
        <v>15</v>
      </c>
    </row>
    <row r="119" spans="1:6" ht="12.75">
      <c r="A119" s="9" t="s">
        <v>0</v>
      </c>
      <c r="B119" s="39" t="s">
        <v>1</v>
      </c>
      <c r="C119" s="39" t="s">
        <v>2</v>
      </c>
      <c r="D119" s="20" t="s">
        <v>3</v>
      </c>
      <c r="E119" s="44" t="s">
        <v>88</v>
      </c>
      <c r="F119" s="55">
        <v>200</v>
      </c>
    </row>
    <row r="120" spans="1:6" ht="12.75">
      <c r="A120" s="9" t="s">
        <v>4</v>
      </c>
      <c r="B120" s="39">
        <v>1</v>
      </c>
      <c r="C120" s="39">
        <v>2</v>
      </c>
      <c r="D120" s="20">
        <v>2</v>
      </c>
      <c r="E120" s="45" t="s">
        <v>89</v>
      </c>
      <c r="F120" s="55">
        <v>8</v>
      </c>
    </row>
    <row r="121" spans="1:6" ht="12.75">
      <c r="A121" s="9" t="s">
        <v>5</v>
      </c>
      <c r="B121" s="39"/>
      <c r="C121" s="39"/>
      <c r="D121" s="20"/>
      <c r="E121" s="35" t="s">
        <v>90</v>
      </c>
      <c r="F121" s="55">
        <v>8</v>
      </c>
    </row>
    <row r="122" spans="1:6" ht="12.75">
      <c r="A122" s="9" t="s">
        <v>6</v>
      </c>
      <c r="B122" s="39">
        <v>5</v>
      </c>
      <c r="C122" s="39">
        <v>2</v>
      </c>
      <c r="D122" s="20">
        <v>2</v>
      </c>
      <c r="E122" s="35" t="s">
        <v>91</v>
      </c>
      <c r="F122" s="55">
        <v>19</v>
      </c>
    </row>
    <row r="123" spans="1:6" ht="12.75">
      <c r="A123" s="9" t="s">
        <v>18</v>
      </c>
      <c r="B123" s="39"/>
      <c r="C123" s="39"/>
      <c r="D123" s="20"/>
      <c r="E123" s="35" t="s">
        <v>92</v>
      </c>
      <c r="F123" s="55">
        <v>9</v>
      </c>
    </row>
    <row r="124" spans="1:6" ht="12.75">
      <c r="A124" s="9" t="s">
        <v>21</v>
      </c>
      <c r="B124" s="39">
        <v>3</v>
      </c>
      <c r="C124" s="39">
        <v>4</v>
      </c>
      <c r="D124" s="20">
        <v>2</v>
      </c>
      <c r="E124" s="35" t="s">
        <v>126</v>
      </c>
      <c r="F124" s="55">
        <f>3*B277</f>
        <v>6</v>
      </c>
    </row>
    <row r="125" spans="1:6" ht="12.75">
      <c r="A125" s="9" t="s">
        <v>20</v>
      </c>
      <c r="B125" s="39">
        <v>6</v>
      </c>
      <c r="C125" s="39">
        <v>4</v>
      </c>
      <c r="D125" s="20"/>
      <c r="E125" s="35" t="s">
        <v>94</v>
      </c>
      <c r="F125" s="55">
        <v>67</v>
      </c>
    </row>
    <row r="126" spans="1:6" ht="12.75">
      <c r="A126" s="9" t="s">
        <v>12</v>
      </c>
      <c r="B126" s="39"/>
      <c r="C126" s="39"/>
      <c r="D126" s="20"/>
      <c r="E126" s="35" t="s">
        <v>93</v>
      </c>
      <c r="F126" s="55">
        <v>13</v>
      </c>
    </row>
    <row r="127" spans="1:6" ht="12.75">
      <c r="A127" s="9"/>
      <c r="B127" s="39"/>
      <c r="C127" s="39"/>
      <c r="D127" s="20"/>
      <c r="E127" s="35" t="s">
        <v>33</v>
      </c>
      <c r="F127" s="51">
        <f>3*F275</f>
        <v>85.80000000000001</v>
      </c>
    </row>
    <row r="128" spans="1:6" ht="12.75">
      <c r="A128" s="12" t="s">
        <v>125</v>
      </c>
      <c r="B128" s="41"/>
      <c r="C128" s="41"/>
      <c r="D128" s="33"/>
      <c r="E128" s="13"/>
      <c r="F128" s="54">
        <f>SUM(F119:F127)</f>
        <v>415.8</v>
      </c>
    </row>
    <row r="129" spans="1:6" ht="12.75">
      <c r="A129" s="9"/>
      <c r="B129" s="39"/>
      <c r="C129" s="39"/>
      <c r="D129" s="20"/>
      <c r="E129" s="10"/>
      <c r="F129" s="14"/>
    </row>
    <row r="130" spans="1:6" ht="15.75">
      <c r="A130" s="16" t="s">
        <v>56</v>
      </c>
      <c r="B130" s="38"/>
      <c r="C130" s="38"/>
      <c r="D130" s="18"/>
      <c r="E130" s="25"/>
      <c r="F130" s="19"/>
    </row>
    <row r="131" spans="1:6" ht="12.75">
      <c r="A131" s="11" t="s">
        <v>96</v>
      </c>
      <c r="B131" s="39"/>
      <c r="C131" s="39"/>
      <c r="D131" s="20"/>
      <c r="E131" s="26"/>
      <c r="F131" s="21"/>
    </row>
    <row r="132" spans="1:6" ht="12.75">
      <c r="A132" s="11"/>
      <c r="B132" s="39"/>
      <c r="C132" s="40" t="s">
        <v>10</v>
      </c>
      <c r="D132" s="20"/>
      <c r="E132" s="61" t="s">
        <v>14</v>
      </c>
      <c r="F132" s="62"/>
    </row>
    <row r="133" spans="1:6" ht="12.75">
      <c r="A133" s="9"/>
      <c r="B133" s="39" t="s">
        <v>112</v>
      </c>
      <c r="C133" s="39" t="s">
        <v>113</v>
      </c>
      <c r="D133" s="20" t="s">
        <v>114</v>
      </c>
      <c r="E133" s="14" t="s">
        <v>8</v>
      </c>
      <c r="F133" s="21" t="s">
        <v>15</v>
      </c>
    </row>
    <row r="134" spans="1:6" ht="12.75">
      <c r="A134" s="9" t="s">
        <v>0</v>
      </c>
      <c r="B134" s="39" t="s">
        <v>1</v>
      </c>
      <c r="C134" s="39" t="s">
        <v>2</v>
      </c>
      <c r="D134" s="20" t="s">
        <v>3</v>
      </c>
      <c r="E134" s="27" t="s">
        <v>41</v>
      </c>
      <c r="F134" s="51">
        <v>60</v>
      </c>
    </row>
    <row r="135" spans="1:6" ht="12.75">
      <c r="A135" s="9" t="s">
        <v>4</v>
      </c>
      <c r="B135" s="39">
        <v>2</v>
      </c>
      <c r="C135" s="39">
        <v>2</v>
      </c>
      <c r="D135" s="20">
        <v>8</v>
      </c>
      <c r="E135" s="10" t="s">
        <v>39</v>
      </c>
      <c r="F135" s="51">
        <v>20</v>
      </c>
    </row>
    <row r="136" spans="1:6" ht="12.75">
      <c r="A136" s="9" t="s">
        <v>5</v>
      </c>
      <c r="B136" s="39"/>
      <c r="C136" s="39"/>
      <c r="D136" s="20"/>
      <c r="E136" s="10" t="s">
        <v>40</v>
      </c>
      <c r="F136" s="51">
        <v>10</v>
      </c>
    </row>
    <row r="137" spans="1:6" ht="12.75">
      <c r="A137" s="9" t="s">
        <v>6</v>
      </c>
      <c r="B137" s="39"/>
      <c r="C137" s="39"/>
      <c r="D137" s="20"/>
      <c r="E137" s="47" t="s">
        <v>51</v>
      </c>
      <c r="F137" s="56">
        <v>0</v>
      </c>
    </row>
    <row r="138" spans="1:6" ht="12.75">
      <c r="A138" s="9" t="s">
        <v>18</v>
      </c>
      <c r="B138" s="39">
        <v>2</v>
      </c>
      <c r="C138" s="39">
        <v>1</v>
      </c>
      <c r="D138" s="20">
        <v>1</v>
      </c>
      <c r="E138" s="35" t="s">
        <v>42</v>
      </c>
      <c r="F138" s="51">
        <v>10</v>
      </c>
    </row>
    <row r="139" spans="1:6" ht="12.75">
      <c r="A139" s="9" t="s">
        <v>21</v>
      </c>
      <c r="B139" s="39">
        <v>4</v>
      </c>
      <c r="C139" s="39">
        <v>6</v>
      </c>
      <c r="D139" s="20">
        <v>6</v>
      </c>
      <c r="E139" s="35" t="s">
        <v>38</v>
      </c>
      <c r="F139" s="51">
        <v>5</v>
      </c>
    </row>
    <row r="140" spans="1:6" ht="12.75">
      <c r="A140" s="9" t="s">
        <v>46</v>
      </c>
      <c r="B140" s="39"/>
      <c r="C140" s="39"/>
      <c r="D140" s="20"/>
      <c r="E140" s="35" t="s">
        <v>11</v>
      </c>
      <c r="F140" s="51">
        <v>20</v>
      </c>
    </row>
    <row r="141" spans="1:6" ht="12.75">
      <c r="A141" s="9" t="s">
        <v>20</v>
      </c>
      <c r="B141" s="39">
        <v>4</v>
      </c>
      <c r="C141" s="39">
        <v>4</v>
      </c>
      <c r="D141" s="20">
        <v>1</v>
      </c>
      <c r="E141" s="35" t="s">
        <v>13</v>
      </c>
      <c r="F141" s="51">
        <f>1*F275</f>
        <v>28.6</v>
      </c>
    </row>
    <row r="142" spans="1:6" ht="12.75">
      <c r="A142" s="9" t="s">
        <v>12</v>
      </c>
      <c r="B142" s="39"/>
      <c r="C142" s="39">
        <v>1</v>
      </c>
      <c r="D142" s="20">
        <v>2</v>
      </c>
      <c r="E142" s="10"/>
      <c r="F142" s="51"/>
    </row>
    <row r="143" spans="1:6" ht="12.75">
      <c r="A143" s="9"/>
      <c r="B143" s="39"/>
      <c r="C143" s="39"/>
      <c r="D143" s="20"/>
      <c r="E143" s="10"/>
      <c r="F143" s="51"/>
    </row>
    <row r="144" spans="1:6" ht="12.75">
      <c r="A144" s="12" t="s">
        <v>125</v>
      </c>
      <c r="B144" s="41"/>
      <c r="C144" s="41"/>
      <c r="D144" s="33"/>
      <c r="E144" s="13"/>
      <c r="F144" s="54">
        <f>SUM(F134:F143)</f>
        <v>153.6</v>
      </c>
    </row>
    <row r="146" spans="1:6" ht="15.75">
      <c r="A146" s="16" t="s">
        <v>57</v>
      </c>
      <c r="B146" s="38"/>
      <c r="C146" s="38"/>
      <c r="D146" s="18"/>
      <c r="E146" s="25"/>
      <c r="F146" s="19"/>
    </row>
    <row r="147" spans="1:6" ht="12.75">
      <c r="A147" s="11" t="s">
        <v>84</v>
      </c>
      <c r="B147" s="39"/>
      <c r="C147" s="39"/>
      <c r="D147" s="20"/>
      <c r="E147" s="26"/>
      <c r="F147" s="21"/>
    </row>
    <row r="148" spans="1:6" ht="12.75">
      <c r="A148" s="11"/>
      <c r="B148" s="39"/>
      <c r="C148" s="40" t="s">
        <v>10</v>
      </c>
      <c r="D148" s="20"/>
      <c r="E148" s="61" t="s">
        <v>14</v>
      </c>
      <c r="F148" s="62"/>
    </row>
    <row r="149" spans="1:6" ht="12.75">
      <c r="A149" s="9"/>
      <c r="B149" s="39" t="s">
        <v>112</v>
      </c>
      <c r="C149" s="39" t="s">
        <v>113</v>
      </c>
      <c r="D149" s="20" t="s">
        <v>114</v>
      </c>
      <c r="E149" s="14" t="s">
        <v>8</v>
      </c>
      <c r="F149" s="21" t="s">
        <v>15</v>
      </c>
    </row>
    <row r="150" spans="1:6" ht="12.75">
      <c r="A150" s="9" t="s">
        <v>0</v>
      </c>
      <c r="B150" s="39" t="s">
        <v>1</v>
      </c>
      <c r="C150" s="39" t="s">
        <v>2</v>
      </c>
      <c r="D150" s="20" t="s">
        <v>3</v>
      </c>
      <c r="E150" s="27" t="s">
        <v>86</v>
      </c>
      <c r="F150" s="51">
        <v>25</v>
      </c>
    </row>
    <row r="151" spans="1:6" ht="12.75">
      <c r="A151" s="9" t="s">
        <v>4</v>
      </c>
      <c r="B151" s="39">
        <v>1</v>
      </c>
      <c r="C151" s="39">
        <v>3</v>
      </c>
      <c r="D151" s="20">
        <v>6</v>
      </c>
      <c r="E151" s="10" t="s">
        <v>85</v>
      </c>
      <c r="F151" s="51">
        <v>5</v>
      </c>
    </row>
    <row r="152" spans="1:6" ht="12.75">
      <c r="A152" s="9" t="s">
        <v>5</v>
      </c>
      <c r="B152" s="39">
        <v>1</v>
      </c>
      <c r="C152" s="39"/>
      <c r="D152" s="20"/>
      <c r="E152" s="10" t="s">
        <v>141</v>
      </c>
      <c r="F152" s="51">
        <f>1*B277</f>
        <v>2</v>
      </c>
    </row>
    <row r="153" spans="1:6" ht="12.75">
      <c r="A153" s="9" t="s">
        <v>6</v>
      </c>
      <c r="B153" s="39"/>
      <c r="C153" s="39">
        <v>0.25</v>
      </c>
      <c r="D153" s="20"/>
      <c r="E153" s="10"/>
      <c r="F153" s="51"/>
    </row>
    <row r="154" spans="1:6" ht="12.75">
      <c r="A154" s="9" t="s">
        <v>18</v>
      </c>
      <c r="B154" s="39">
        <v>1</v>
      </c>
      <c r="C154" s="39"/>
      <c r="D154" s="20"/>
      <c r="E154" s="10"/>
      <c r="F154" s="51"/>
    </row>
    <row r="155" spans="1:6" ht="12.75">
      <c r="A155" s="9" t="s">
        <v>21</v>
      </c>
      <c r="B155" s="39"/>
      <c r="C155" s="39">
        <v>2</v>
      </c>
      <c r="D155" s="20"/>
      <c r="E155" s="10"/>
      <c r="F155" s="51"/>
    </row>
    <row r="156" spans="1:6" ht="12.75">
      <c r="A156" s="9" t="s">
        <v>20</v>
      </c>
      <c r="B156" s="39"/>
      <c r="C156" s="39">
        <v>3</v>
      </c>
      <c r="D156" s="20"/>
      <c r="E156" s="10"/>
      <c r="F156" s="51"/>
    </row>
    <row r="157" spans="1:6" ht="12.75">
      <c r="A157" s="9" t="s">
        <v>12</v>
      </c>
      <c r="B157" s="39"/>
      <c r="C157" s="39"/>
      <c r="D157" s="20">
        <v>1</v>
      </c>
      <c r="E157" s="10"/>
      <c r="F157" s="51"/>
    </row>
    <row r="158" spans="1:6" ht="12.75">
      <c r="A158" s="9"/>
      <c r="B158" s="39"/>
      <c r="C158" s="39"/>
      <c r="D158" s="20"/>
      <c r="E158" s="10"/>
      <c r="F158" s="51"/>
    </row>
    <row r="159" spans="1:6" ht="12.75">
      <c r="A159" s="12" t="s">
        <v>125</v>
      </c>
      <c r="B159" s="41"/>
      <c r="C159" s="41"/>
      <c r="D159" s="33"/>
      <c r="E159" s="13"/>
      <c r="F159" s="54">
        <f>SUM(F150:F158)</f>
        <v>32</v>
      </c>
    </row>
    <row r="161" spans="1:6" ht="15.75">
      <c r="A161" s="16" t="s">
        <v>58</v>
      </c>
      <c r="B161" s="38"/>
      <c r="C161" s="38"/>
      <c r="D161" s="18"/>
      <c r="E161" s="25"/>
      <c r="F161" s="19"/>
    </row>
    <row r="162" spans="1:6" ht="12.75">
      <c r="A162" s="11" t="s">
        <v>83</v>
      </c>
      <c r="B162" s="39"/>
      <c r="C162" s="39"/>
      <c r="D162" s="20"/>
      <c r="E162" s="26"/>
      <c r="F162" s="21"/>
    </row>
    <row r="163" spans="1:6" ht="12.75">
      <c r="A163" s="11"/>
      <c r="B163" s="39"/>
      <c r="C163" s="40" t="s">
        <v>10</v>
      </c>
      <c r="D163" s="20"/>
      <c r="E163" s="61" t="s">
        <v>14</v>
      </c>
      <c r="F163" s="62"/>
    </row>
    <row r="164" spans="1:6" ht="12.75">
      <c r="A164" s="9"/>
      <c r="B164" s="39" t="s">
        <v>112</v>
      </c>
      <c r="C164" s="39" t="s">
        <v>113</v>
      </c>
      <c r="D164" s="20" t="s">
        <v>114</v>
      </c>
      <c r="E164" s="14" t="s">
        <v>8</v>
      </c>
      <c r="F164" s="21" t="s">
        <v>15</v>
      </c>
    </row>
    <row r="165" spans="1:6" ht="12.75">
      <c r="A165" s="9" t="s">
        <v>0</v>
      </c>
      <c r="B165" s="39" t="s">
        <v>1</v>
      </c>
      <c r="C165" s="39" t="s">
        <v>2</v>
      </c>
      <c r="D165" s="20" t="s">
        <v>3</v>
      </c>
      <c r="E165" s="27" t="s">
        <v>38</v>
      </c>
      <c r="F165" s="51">
        <v>0.5</v>
      </c>
    </row>
    <row r="166" spans="1:6" ht="12.75">
      <c r="A166" s="9" t="s">
        <v>4</v>
      </c>
      <c r="B166" s="39">
        <v>0.5</v>
      </c>
      <c r="C166" s="39">
        <v>0.5</v>
      </c>
      <c r="D166" s="20">
        <v>2</v>
      </c>
      <c r="E166" s="10" t="s">
        <v>39</v>
      </c>
      <c r="F166" s="51">
        <v>2</v>
      </c>
    </row>
    <row r="167" spans="1:6" ht="12.75">
      <c r="A167" s="9" t="s">
        <v>5</v>
      </c>
      <c r="B167" s="39">
        <v>0.5</v>
      </c>
      <c r="C167" s="39"/>
      <c r="D167" s="20"/>
      <c r="E167" s="10" t="s">
        <v>40</v>
      </c>
      <c r="F167" s="51">
        <v>2</v>
      </c>
    </row>
    <row r="168" spans="1:6" ht="12.75">
      <c r="A168" s="9" t="s">
        <v>6</v>
      </c>
      <c r="B168" s="39"/>
      <c r="C168" s="39"/>
      <c r="D168" s="20"/>
      <c r="E168" s="10"/>
      <c r="F168" s="51"/>
    </row>
    <row r="169" spans="1:6" ht="12.75">
      <c r="A169" s="9" t="s">
        <v>18</v>
      </c>
      <c r="B169" s="39">
        <v>1</v>
      </c>
      <c r="C169" s="39"/>
      <c r="D169" s="20"/>
      <c r="E169" s="10"/>
      <c r="F169" s="51"/>
    </row>
    <row r="170" spans="1:6" ht="12.75">
      <c r="A170" s="9" t="s">
        <v>21</v>
      </c>
      <c r="B170" s="39"/>
      <c r="C170" s="39">
        <v>1</v>
      </c>
      <c r="D170" s="20"/>
      <c r="E170" s="10"/>
      <c r="F170" s="51"/>
    </row>
    <row r="171" spans="1:6" ht="12.75">
      <c r="A171" s="9" t="s">
        <v>20</v>
      </c>
      <c r="B171" s="39"/>
      <c r="C171" s="39">
        <v>1</v>
      </c>
      <c r="D171" s="20"/>
      <c r="E171" s="10"/>
      <c r="F171" s="51"/>
    </row>
    <row r="172" spans="1:6" ht="12.75">
      <c r="A172" s="9" t="s">
        <v>12</v>
      </c>
      <c r="B172" s="39"/>
      <c r="C172" s="39">
        <v>0.5</v>
      </c>
      <c r="D172" s="20">
        <v>0.5</v>
      </c>
      <c r="E172" s="10"/>
      <c r="F172" s="51"/>
    </row>
    <row r="173" spans="1:6" ht="12.75">
      <c r="A173" s="9"/>
      <c r="B173" s="39"/>
      <c r="C173" s="39"/>
      <c r="D173" s="20"/>
      <c r="E173" s="10"/>
      <c r="F173" s="51"/>
    </row>
    <row r="174" spans="1:6" ht="12.75">
      <c r="A174" s="12" t="s">
        <v>125</v>
      </c>
      <c r="B174" s="41"/>
      <c r="C174" s="41"/>
      <c r="D174" s="33"/>
      <c r="E174" s="13"/>
      <c r="F174" s="54">
        <f>SUM(F165:F173)</f>
        <v>4.5</v>
      </c>
    </row>
    <row r="176" spans="1:6" ht="15.75">
      <c r="A176" s="16" t="s">
        <v>73</v>
      </c>
      <c r="B176" s="38"/>
      <c r="C176" s="38"/>
      <c r="D176" s="18"/>
      <c r="E176" s="25"/>
      <c r="F176" s="19"/>
    </row>
    <row r="177" spans="1:6" ht="12.75">
      <c r="A177" s="11" t="s">
        <v>49</v>
      </c>
      <c r="B177" s="39"/>
      <c r="C177" s="39"/>
      <c r="D177" s="20"/>
      <c r="E177" s="26"/>
      <c r="F177" s="21"/>
    </row>
    <row r="178" spans="1:6" ht="12.75">
      <c r="A178" s="11"/>
      <c r="B178" s="39"/>
      <c r="C178" s="40" t="s">
        <v>10</v>
      </c>
      <c r="D178" s="20"/>
      <c r="E178" s="61" t="s">
        <v>14</v>
      </c>
      <c r="F178" s="62"/>
    </row>
    <row r="179" spans="1:6" ht="12.75">
      <c r="A179" s="9"/>
      <c r="B179" s="39" t="s">
        <v>112</v>
      </c>
      <c r="C179" s="39" t="s">
        <v>113</v>
      </c>
      <c r="D179" s="20" t="s">
        <v>114</v>
      </c>
      <c r="E179" s="14" t="s">
        <v>8</v>
      </c>
      <c r="F179" s="21" t="s">
        <v>15</v>
      </c>
    </row>
    <row r="180" spans="1:6" ht="12.75">
      <c r="A180" s="9" t="s">
        <v>0</v>
      </c>
      <c r="B180" s="39" t="s">
        <v>1</v>
      </c>
      <c r="C180" s="39" t="s">
        <v>2</v>
      </c>
      <c r="D180" s="20" t="s">
        <v>3</v>
      </c>
      <c r="E180" s="27" t="s">
        <v>67</v>
      </c>
      <c r="F180" s="51">
        <v>2.5</v>
      </c>
    </row>
    <row r="181" spans="1:6" ht="12.75">
      <c r="A181" s="9" t="s">
        <v>4</v>
      </c>
      <c r="B181" s="39">
        <v>4</v>
      </c>
      <c r="C181" s="39">
        <v>3</v>
      </c>
      <c r="D181" s="20">
        <v>2</v>
      </c>
      <c r="E181" s="10" t="s">
        <v>68</v>
      </c>
      <c r="F181" s="51">
        <v>2.5</v>
      </c>
    </row>
    <row r="182" spans="1:6" ht="12.75">
      <c r="A182" s="9" t="s">
        <v>5</v>
      </c>
      <c r="B182" s="39">
        <v>0.25</v>
      </c>
      <c r="C182" s="39"/>
      <c r="D182" s="20"/>
      <c r="E182" s="10" t="s">
        <v>69</v>
      </c>
      <c r="F182" s="51">
        <v>10</v>
      </c>
    </row>
    <row r="183" spans="1:6" ht="12.75">
      <c r="A183" s="9" t="s">
        <v>6</v>
      </c>
      <c r="B183" s="39"/>
      <c r="C183" s="39">
        <v>0.5</v>
      </c>
      <c r="D183" s="20"/>
      <c r="E183" s="10" t="s">
        <v>70</v>
      </c>
      <c r="F183" s="51"/>
    </row>
    <row r="184" spans="1:6" ht="12.75">
      <c r="A184" s="9" t="s">
        <v>18</v>
      </c>
      <c r="B184" s="39">
        <v>0.25</v>
      </c>
      <c r="C184" s="39"/>
      <c r="D184" s="20"/>
      <c r="E184" s="35" t="s">
        <v>71</v>
      </c>
      <c r="F184" s="51"/>
    </row>
    <row r="185" spans="1:6" ht="12.75">
      <c r="A185" s="9" t="s">
        <v>21</v>
      </c>
      <c r="B185" s="39"/>
      <c r="C185" s="39">
        <v>0.5</v>
      </c>
      <c r="D185" s="20">
        <v>0.5</v>
      </c>
      <c r="E185" s="10"/>
      <c r="F185" s="51"/>
    </row>
    <row r="186" spans="1:6" ht="12.75">
      <c r="A186" s="9" t="s">
        <v>20</v>
      </c>
      <c r="B186" s="39"/>
      <c r="C186" s="39"/>
      <c r="D186" s="20"/>
      <c r="E186" s="10"/>
      <c r="F186" s="51"/>
    </row>
    <row r="187" spans="1:6" ht="12.75">
      <c r="A187" s="9" t="s">
        <v>12</v>
      </c>
      <c r="B187" s="39"/>
      <c r="C187" s="39"/>
      <c r="D187" s="20"/>
      <c r="E187" s="10"/>
      <c r="F187" s="51"/>
    </row>
    <row r="188" spans="1:6" ht="12.75">
      <c r="A188" s="9"/>
      <c r="B188" s="39"/>
      <c r="C188" s="39"/>
      <c r="D188" s="20"/>
      <c r="E188" s="10"/>
      <c r="F188" s="51"/>
    </row>
    <row r="189" spans="1:6" ht="12.75">
      <c r="A189" s="12" t="s">
        <v>125</v>
      </c>
      <c r="B189" s="41"/>
      <c r="C189" s="41"/>
      <c r="D189" s="33"/>
      <c r="E189" s="13"/>
      <c r="F189" s="54">
        <f>SUM(F180:F188)</f>
        <v>15</v>
      </c>
    </row>
    <row r="191" spans="1:6" ht="15.75">
      <c r="A191" s="16" t="s">
        <v>62</v>
      </c>
      <c r="B191" s="38"/>
      <c r="C191" s="38"/>
      <c r="D191" s="18"/>
      <c r="E191" s="25"/>
      <c r="F191" s="19"/>
    </row>
    <row r="192" spans="1:6" ht="12.75">
      <c r="A192" s="11" t="s">
        <v>60</v>
      </c>
      <c r="B192" s="39"/>
      <c r="C192" s="39"/>
      <c r="D192" s="20"/>
      <c r="E192" s="26"/>
      <c r="F192" s="21"/>
    </row>
    <row r="193" spans="1:6" ht="12.75">
      <c r="A193" s="11"/>
      <c r="B193" s="39"/>
      <c r="C193" s="40" t="s">
        <v>10</v>
      </c>
      <c r="D193" s="20"/>
      <c r="E193" s="61" t="s">
        <v>14</v>
      </c>
      <c r="F193" s="62"/>
    </row>
    <row r="194" spans="1:6" ht="12.75">
      <c r="A194" s="9"/>
      <c r="B194" s="39" t="s">
        <v>112</v>
      </c>
      <c r="C194" s="39" t="s">
        <v>113</v>
      </c>
      <c r="D194" s="20" t="s">
        <v>114</v>
      </c>
      <c r="E194" s="14" t="s">
        <v>8</v>
      </c>
      <c r="F194" s="21" t="s">
        <v>15</v>
      </c>
    </row>
    <row r="195" spans="1:6" ht="12.75">
      <c r="A195" s="9" t="s">
        <v>0</v>
      </c>
      <c r="B195" s="39" t="s">
        <v>1</v>
      </c>
      <c r="C195" s="39" t="s">
        <v>2</v>
      </c>
      <c r="D195" s="20" t="s">
        <v>3</v>
      </c>
      <c r="E195" s="27" t="s">
        <v>97</v>
      </c>
      <c r="F195" s="51">
        <v>10</v>
      </c>
    </row>
    <row r="196" spans="1:6" ht="12.75">
      <c r="A196" s="9" t="s">
        <v>4</v>
      </c>
      <c r="B196" s="39"/>
      <c r="C196" s="39">
        <v>1</v>
      </c>
      <c r="D196" s="20">
        <v>2</v>
      </c>
      <c r="E196" s="10" t="s">
        <v>43</v>
      </c>
      <c r="F196" s="51">
        <v>1</v>
      </c>
    </row>
    <row r="197" spans="1:6" ht="12.75">
      <c r="A197" s="9" t="s">
        <v>5</v>
      </c>
      <c r="B197" s="39"/>
      <c r="C197" s="39">
        <v>0.5</v>
      </c>
      <c r="D197" s="20"/>
      <c r="E197" s="10" t="s">
        <v>98</v>
      </c>
      <c r="F197" s="51">
        <f>3*C276</f>
        <v>45</v>
      </c>
    </row>
    <row r="198" spans="1:6" ht="12.75">
      <c r="A198" s="9" t="s">
        <v>6</v>
      </c>
      <c r="B198" s="39"/>
      <c r="C198" s="39"/>
      <c r="D198" s="20"/>
      <c r="E198" s="10"/>
      <c r="F198" s="51"/>
    </row>
    <row r="199" spans="1:6" ht="12.75">
      <c r="A199" s="9" t="s">
        <v>18</v>
      </c>
      <c r="B199" s="39"/>
      <c r="C199" s="39">
        <v>1</v>
      </c>
      <c r="D199" s="20"/>
      <c r="E199" s="10"/>
      <c r="F199" s="51"/>
    </row>
    <row r="200" spans="1:6" ht="12.75">
      <c r="A200" s="9" t="s">
        <v>21</v>
      </c>
      <c r="B200" s="39"/>
      <c r="C200" s="39">
        <v>1</v>
      </c>
      <c r="D200" s="20"/>
      <c r="E200" s="10"/>
      <c r="F200" s="51"/>
    </row>
    <row r="201" spans="1:6" ht="12.75">
      <c r="A201" s="9" t="s">
        <v>20</v>
      </c>
      <c r="B201" s="39"/>
      <c r="C201" s="39">
        <v>1</v>
      </c>
      <c r="D201" s="20"/>
      <c r="E201" s="10"/>
      <c r="F201" s="51"/>
    </row>
    <row r="202" spans="1:6" ht="12.75">
      <c r="A202" s="9" t="s">
        <v>12</v>
      </c>
      <c r="B202" s="39"/>
      <c r="C202" s="39"/>
      <c r="D202" s="20"/>
      <c r="E202" s="10"/>
      <c r="F202" s="51"/>
    </row>
    <row r="203" spans="1:6" ht="12.75">
      <c r="A203" s="9"/>
      <c r="B203" s="39"/>
      <c r="C203" s="39"/>
      <c r="D203" s="20"/>
      <c r="E203" s="10"/>
      <c r="F203" s="51"/>
    </row>
    <row r="204" spans="1:6" ht="12.75">
      <c r="A204" s="12" t="s">
        <v>125</v>
      </c>
      <c r="B204" s="41"/>
      <c r="C204" s="41"/>
      <c r="D204" s="33"/>
      <c r="E204" s="13"/>
      <c r="F204" s="54">
        <f>SUM(F195:F203)</f>
        <v>56</v>
      </c>
    </row>
    <row r="206" spans="1:6" ht="15.75">
      <c r="A206" s="16" t="s">
        <v>63</v>
      </c>
      <c r="B206" s="38"/>
      <c r="C206" s="38"/>
      <c r="D206" s="18"/>
      <c r="E206" s="25"/>
      <c r="F206" s="19"/>
    </row>
    <row r="207" spans="1:6" ht="12.75">
      <c r="A207" s="11" t="s">
        <v>61</v>
      </c>
      <c r="B207" s="39"/>
      <c r="C207" s="39"/>
      <c r="D207" s="20"/>
      <c r="E207" s="26"/>
      <c r="F207" s="21"/>
    </row>
    <row r="208" spans="1:6" ht="12.75">
      <c r="A208" s="11"/>
      <c r="B208" s="39"/>
      <c r="C208" s="40" t="s">
        <v>10</v>
      </c>
      <c r="D208" s="20"/>
      <c r="E208" s="61" t="s">
        <v>14</v>
      </c>
      <c r="F208" s="62"/>
    </row>
    <row r="209" spans="1:6" ht="12.75">
      <c r="A209" s="9"/>
      <c r="B209" s="39" t="s">
        <v>112</v>
      </c>
      <c r="C209" s="39" t="s">
        <v>113</v>
      </c>
      <c r="D209" s="20" t="s">
        <v>114</v>
      </c>
      <c r="E209" s="14" t="s">
        <v>8</v>
      </c>
      <c r="F209" s="21" t="s">
        <v>15</v>
      </c>
    </row>
    <row r="210" spans="1:6" ht="12.75">
      <c r="A210" s="9" t="s">
        <v>0</v>
      </c>
      <c r="B210" s="39" t="s">
        <v>1</v>
      </c>
      <c r="C210" s="39" t="s">
        <v>2</v>
      </c>
      <c r="D210" s="20" t="s">
        <v>3</v>
      </c>
      <c r="E210" s="27"/>
      <c r="F210" s="51"/>
    </row>
    <row r="211" spans="1:6" ht="12.75">
      <c r="A211" s="9" t="s">
        <v>4</v>
      </c>
      <c r="B211" s="39"/>
      <c r="C211" s="39">
        <v>0.5</v>
      </c>
      <c r="D211" s="20">
        <v>1</v>
      </c>
      <c r="E211" s="10" t="s">
        <v>44</v>
      </c>
      <c r="F211" s="21">
        <v>2</v>
      </c>
    </row>
    <row r="212" spans="1:6" ht="12.75">
      <c r="A212" s="9" t="s">
        <v>5</v>
      </c>
      <c r="B212" s="39"/>
      <c r="C212" s="39">
        <v>0.25</v>
      </c>
      <c r="D212" s="20"/>
      <c r="E212" s="10" t="s">
        <v>43</v>
      </c>
      <c r="F212" s="51">
        <v>0.5</v>
      </c>
    </row>
    <row r="213" spans="1:6" ht="12.75">
      <c r="A213" s="9" t="s">
        <v>6</v>
      </c>
      <c r="B213" s="39"/>
      <c r="C213" s="39"/>
      <c r="D213" s="20"/>
      <c r="E213" s="10" t="s">
        <v>45</v>
      </c>
      <c r="F213" s="21">
        <f>C276</f>
        <v>15</v>
      </c>
    </row>
    <row r="214" spans="1:6" ht="12.75">
      <c r="A214" s="9" t="s">
        <v>18</v>
      </c>
      <c r="B214" s="39"/>
      <c r="C214" s="39">
        <v>0.5</v>
      </c>
      <c r="D214" s="20"/>
      <c r="E214" s="10"/>
      <c r="F214" s="51"/>
    </row>
    <row r="215" spans="1:6" ht="12.75">
      <c r="A215" s="9" t="s">
        <v>21</v>
      </c>
      <c r="B215" s="39"/>
      <c r="C215" s="39">
        <v>0.5</v>
      </c>
      <c r="D215" s="20"/>
      <c r="E215" s="10"/>
      <c r="F215" s="51"/>
    </row>
    <row r="216" spans="1:6" ht="12.75">
      <c r="A216" s="9" t="s">
        <v>20</v>
      </c>
      <c r="B216" s="39"/>
      <c r="C216" s="39">
        <v>0.5</v>
      </c>
      <c r="D216" s="20"/>
      <c r="E216" s="10"/>
      <c r="F216" s="51"/>
    </row>
    <row r="217" spans="1:6" ht="12.75">
      <c r="A217" s="9" t="s">
        <v>12</v>
      </c>
      <c r="B217" s="39"/>
      <c r="C217" s="39"/>
      <c r="D217" s="20"/>
      <c r="E217" s="10"/>
      <c r="F217" s="51"/>
    </row>
    <row r="218" spans="1:6" ht="12.75">
      <c r="A218" s="9"/>
      <c r="B218" s="39"/>
      <c r="C218" s="39"/>
      <c r="D218" s="20"/>
      <c r="E218" s="10"/>
      <c r="F218" s="51"/>
    </row>
    <row r="219" spans="1:6" ht="12.75">
      <c r="A219" s="12" t="s">
        <v>125</v>
      </c>
      <c r="B219" s="41"/>
      <c r="C219" s="41"/>
      <c r="D219" s="33"/>
      <c r="E219" s="13"/>
      <c r="F219" s="46">
        <f>SUM(F211:F218)</f>
        <v>17.5</v>
      </c>
    </row>
    <row r="221" spans="1:6" ht="15.75">
      <c r="A221" s="16" t="s">
        <v>59</v>
      </c>
      <c r="B221" s="38"/>
      <c r="C221" s="38"/>
      <c r="D221" s="18"/>
      <c r="E221" s="25"/>
      <c r="F221" s="19"/>
    </row>
    <row r="222" spans="1:6" ht="12.75">
      <c r="A222" s="11" t="s">
        <v>115</v>
      </c>
      <c r="B222" s="39"/>
      <c r="C222" s="39"/>
      <c r="D222" s="20"/>
      <c r="E222" s="26"/>
      <c r="F222" s="21"/>
    </row>
    <row r="223" spans="1:6" ht="12.75">
      <c r="A223" s="11" t="s">
        <v>116</v>
      </c>
      <c r="B223" s="39"/>
      <c r="C223" s="39"/>
      <c r="D223" s="20"/>
      <c r="E223" s="26"/>
      <c r="F223" s="21"/>
    </row>
    <row r="224" spans="1:6" ht="12.75">
      <c r="A224" s="11"/>
      <c r="B224" s="39"/>
      <c r="C224" s="40" t="s">
        <v>10</v>
      </c>
      <c r="D224" s="20"/>
      <c r="E224" s="61" t="s">
        <v>14</v>
      </c>
      <c r="F224" s="62"/>
    </row>
    <row r="225" spans="1:6" ht="12.75">
      <c r="A225" s="9"/>
      <c r="B225" s="39" t="s">
        <v>112</v>
      </c>
      <c r="C225" s="39" t="s">
        <v>113</v>
      </c>
      <c r="D225" s="20" t="s">
        <v>114</v>
      </c>
      <c r="E225" s="14" t="s">
        <v>8</v>
      </c>
      <c r="F225" s="21" t="s">
        <v>15</v>
      </c>
    </row>
    <row r="226" spans="1:6" ht="12.75">
      <c r="A226" s="9" t="s">
        <v>0</v>
      </c>
      <c r="B226" s="39" t="s">
        <v>1</v>
      </c>
      <c r="C226" s="39" t="s">
        <v>2</v>
      </c>
      <c r="D226" s="20" t="s">
        <v>3</v>
      </c>
      <c r="E226" s="27" t="s">
        <v>43</v>
      </c>
      <c r="F226" s="51">
        <v>0.5</v>
      </c>
    </row>
    <row r="227" spans="1:6" ht="12.75">
      <c r="A227" s="9" t="s">
        <v>4</v>
      </c>
      <c r="B227" s="39">
        <v>0.5</v>
      </c>
      <c r="C227" s="39">
        <v>0.5</v>
      </c>
      <c r="D227" s="20">
        <v>2</v>
      </c>
      <c r="E227" s="10" t="s">
        <v>99</v>
      </c>
      <c r="F227" s="51">
        <v>5</v>
      </c>
    </row>
    <row r="228" spans="1:6" ht="12.75">
      <c r="A228" s="9" t="s">
        <v>5</v>
      </c>
      <c r="B228" s="39">
        <v>0.5</v>
      </c>
      <c r="C228" s="39"/>
      <c r="D228" s="20"/>
      <c r="E228" s="10" t="s">
        <v>45</v>
      </c>
      <c r="F228" s="51">
        <v>10</v>
      </c>
    </row>
    <row r="229" spans="1:6" ht="12.75">
      <c r="A229" s="9" t="s">
        <v>6</v>
      </c>
      <c r="B229" s="39"/>
      <c r="C229" s="39"/>
      <c r="D229" s="20"/>
      <c r="E229" s="10" t="s">
        <v>50</v>
      </c>
      <c r="F229" s="51">
        <v>2</v>
      </c>
    </row>
    <row r="230" spans="1:6" ht="12.75">
      <c r="A230" s="9" t="s">
        <v>18</v>
      </c>
      <c r="B230" s="39">
        <v>0.5</v>
      </c>
      <c r="C230" s="39"/>
      <c r="D230" s="20"/>
      <c r="E230" s="10"/>
      <c r="F230" s="51"/>
    </row>
    <row r="231" spans="1:6" ht="12.75">
      <c r="A231" s="9" t="s">
        <v>21</v>
      </c>
      <c r="B231" s="39"/>
      <c r="C231" s="39">
        <v>0.5</v>
      </c>
      <c r="D231" s="20"/>
      <c r="E231" s="10"/>
      <c r="F231" s="51"/>
    </row>
    <row r="232" spans="1:6" ht="12.75">
      <c r="A232" s="9" t="s">
        <v>20</v>
      </c>
      <c r="B232" s="39"/>
      <c r="C232" s="39">
        <v>0.5</v>
      </c>
      <c r="D232" s="20"/>
      <c r="E232" s="10"/>
      <c r="F232" s="51"/>
    </row>
    <row r="233" spans="1:6" ht="12.75">
      <c r="A233" s="9" t="s">
        <v>12</v>
      </c>
      <c r="B233" s="39"/>
      <c r="C233" s="39"/>
      <c r="D233" s="20">
        <v>0.5</v>
      </c>
      <c r="E233" s="10"/>
      <c r="F233" s="51"/>
    </row>
    <row r="234" spans="1:6" ht="12.75">
      <c r="A234" s="9"/>
      <c r="B234" s="39"/>
      <c r="C234" s="39"/>
      <c r="D234" s="20"/>
      <c r="E234" s="10"/>
      <c r="F234" s="51"/>
    </row>
    <row r="235" spans="1:6" ht="12.75">
      <c r="A235" s="12" t="s">
        <v>125</v>
      </c>
      <c r="B235" s="41"/>
      <c r="C235" s="41"/>
      <c r="D235" s="33"/>
      <c r="E235" s="13"/>
      <c r="F235" s="54">
        <f>SUM(F226:F234)</f>
        <v>17.5</v>
      </c>
    </row>
    <row r="237" spans="1:6" ht="15.75">
      <c r="A237" s="16" t="s">
        <v>72</v>
      </c>
      <c r="B237" s="38"/>
      <c r="C237" s="38"/>
      <c r="D237" s="18"/>
      <c r="E237" s="25"/>
      <c r="F237" s="19"/>
    </row>
    <row r="238" spans="1:6" ht="12.75">
      <c r="A238" s="11" t="s">
        <v>118</v>
      </c>
      <c r="B238" s="39"/>
      <c r="C238" s="39"/>
      <c r="D238" s="20"/>
      <c r="E238" s="26"/>
      <c r="F238" s="21"/>
    </row>
    <row r="239" spans="1:6" ht="12.75">
      <c r="A239" s="11" t="s">
        <v>117</v>
      </c>
      <c r="B239" s="39"/>
      <c r="C239" s="39"/>
      <c r="D239" s="20"/>
      <c r="E239" s="26"/>
      <c r="F239" s="21"/>
    </row>
    <row r="240" spans="1:6" ht="12.75">
      <c r="A240" s="11"/>
      <c r="B240" s="39"/>
      <c r="C240" s="40" t="s">
        <v>10</v>
      </c>
      <c r="D240" s="20"/>
      <c r="E240" s="61" t="s">
        <v>14</v>
      </c>
      <c r="F240" s="62"/>
    </row>
    <row r="241" spans="1:6" ht="12.75">
      <c r="A241" s="9"/>
      <c r="B241" s="39" t="s">
        <v>112</v>
      </c>
      <c r="C241" s="39" t="s">
        <v>113</v>
      </c>
      <c r="D241" s="20" t="s">
        <v>114</v>
      </c>
      <c r="E241" s="14" t="s">
        <v>8</v>
      </c>
      <c r="F241" s="21" t="s">
        <v>15</v>
      </c>
    </row>
    <row r="242" spans="1:6" ht="12.75">
      <c r="A242" s="9" t="s">
        <v>0</v>
      </c>
      <c r="B242" s="39" t="s">
        <v>1</v>
      </c>
      <c r="C242" s="39" t="s">
        <v>2</v>
      </c>
      <c r="D242" s="20" t="s">
        <v>3</v>
      </c>
      <c r="E242" s="27" t="s">
        <v>44</v>
      </c>
      <c r="F242" s="51">
        <v>2</v>
      </c>
    </row>
    <row r="243" spans="1:6" ht="12.75">
      <c r="A243" s="9" t="s">
        <v>4</v>
      </c>
      <c r="B243" s="39">
        <v>0.5</v>
      </c>
      <c r="C243" s="39">
        <v>1</v>
      </c>
      <c r="D243" s="20">
        <v>1</v>
      </c>
      <c r="E243" s="10" t="s">
        <v>45</v>
      </c>
      <c r="F243" s="21">
        <f>C276</f>
        <v>15</v>
      </c>
    </row>
    <row r="244" spans="1:6" ht="12.75">
      <c r="A244" s="9" t="s">
        <v>5</v>
      </c>
      <c r="B244" s="39">
        <v>0.5</v>
      </c>
      <c r="C244" s="39"/>
      <c r="D244" s="20"/>
      <c r="E244" s="10" t="s">
        <v>74</v>
      </c>
      <c r="F244" s="51">
        <v>2</v>
      </c>
    </row>
    <row r="245" spans="1:6" ht="12.75">
      <c r="A245" s="9" t="s">
        <v>6</v>
      </c>
      <c r="B245" s="39"/>
      <c r="C245" s="39"/>
      <c r="D245" s="20"/>
      <c r="E245" s="10" t="s">
        <v>75</v>
      </c>
      <c r="F245" s="51">
        <v>6</v>
      </c>
    </row>
    <row r="246" spans="1:6" ht="12.75">
      <c r="A246" s="9" t="s">
        <v>18</v>
      </c>
      <c r="B246" s="39">
        <v>0.5</v>
      </c>
      <c r="C246" s="39"/>
      <c r="D246" s="20"/>
      <c r="E246" s="35"/>
      <c r="F246" s="51"/>
    </row>
    <row r="247" spans="1:6" ht="12.75">
      <c r="A247" s="9" t="s">
        <v>21</v>
      </c>
      <c r="B247" s="39"/>
      <c r="C247" s="39">
        <v>1</v>
      </c>
      <c r="D247" s="20">
        <v>1</v>
      </c>
      <c r="E247" s="10"/>
      <c r="F247" s="51"/>
    </row>
    <row r="248" spans="1:6" ht="12.75">
      <c r="A248" s="9" t="s">
        <v>20</v>
      </c>
      <c r="B248" s="39"/>
      <c r="C248" s="39">
        <v>1</v>
      </c>
      <c r="D248" s="20"/>
      <c r="E248" s="10"/>
      <c r="F248" s="51"/>
    </row>
    <row r="249" spans="1:6" ht="12.75">
      <c r="A249" s="9" t="s">
        <v>12</v>
      </c>
      <c r="B249" s="39"/>
      <c r="C249" s="39"/>
      <c r="D249" s="20">
        <v>0.5</v>
      </c>
      <c r="E249" s="10"/>
      <c r="F249" s="51"/>
    </row>
    <row r="250" spans="1:6" ht="12.75">
      <c r="A250" s="9"/>
      <c r="B250" s="39"/>
      <c r="C250" s="39"/>
      <c r="D250" s="20"/>
      <c r="E250" s="10"/>
      <c r="F250" s="51"/>
    </row>
    <row r="251" spans="1:6" ht="12.75">
      <c r="A251" s="12" t="s">
        <v>125</v>
      </c>
      <c r="B251" s="41"/>
      <c r="C251" s="41"/>
      <c r="D251" s="33"/>
      <c r="E251" s="13"/>
      <c r="F251" s="54">
        <f>SUM(F242:F250)</f>
        <v>25</v>
      </c>
    </row>
    <row r="252" spans="1:6" ht="12.75">
      <c r="A252" s="10"/>
      <c r="B252" s="39"/>
      <c r="C252" s="39"/>
      <c r="D252" s="20"/>
      <c r="E252" s="10"/>
      <c r="F252" s="14"/>
    </row>
    <row r="253" spans="1:6" ht="15.75">
      <c r="A253" s="16" t="s">
        <v>127</v>
      </c>
      <c r="B253" s="38"/>
      <c r="C253" s="38"/>
      <c r="D253" s="18"/>
      <c r="E253" s="25"/>
      <c r="F253" s="19"/>
    </row>
    <row r="254" spans="1:6" ht="12.75">
      <c r="A254" s="11" t="s">
        <v>128</v>
      </c>
      <c r="B254" s="39"/>
      <c r="C254" s="39"/>
      <c r="D254" s="20"/>
      <c r="E254" s="26"/>
      <c r="F254" s="21"/>
    </row>
    <row r="255" spans="1:6" ht="12.75">
      <c r="A255" s="11"/>
      <c r="B255" s="39"/>
      <c r="C255" s="40" t="s">
        <v>10</v>
      </c>
      <c r="D255" s="20"/>
      <c r="E255" s="15" t="s">
        <v>14</v>
      </c>
      <c r="F255" s="51"/>
    </row>
    <row r="256" spans="1:6" ht="12.75">
      <c r="A256" s="9"/>
      <c r="B256" s="39" t="s">
        <v>112</v>
      </c>
      <c r="C256" s="39" t="s">
        <v>113</v>
      </c>
      <c r="D256" s="20" t="s">
        <v>114</v>
      </c>
      <c r="E256" s="14" t="s">
        <v>8</v>
      </c>
      <c r="F256" s="21" t="s">
        <v>129</v>
      </c>
    </row>
    <row r="257" spans="1:6" ht="12.75">
      <c r="A257" s="9" t="s">
        <v>0</v>
      </c>
      <c r="B257" s="39" t="s">
        <v>1</v>
      </c>
      <c r="C257" s="39" t="s">
        <v>2</v>
      </c>
      <c r="D257" s="20" t="s">
        <v>3</v>
      </c>
      <c r="E257" s="27" t="s">
        <v>130</v>
      </c>
      <c r="F257" s="58">
        <v>15</v>
      </c>
    </row>
    <row r="258" spans="1:6" ht="12.75">
      <c r="A258" s="9" t="s">
        <v>4</v>
      </c>
      <c r="B258" s="14">
        <v>0.1</v>
      </c>
      <c r="C258" s="14">
        <v>0.2</v>
      </c>
      <c r="D258" s="14">
        <v>0.5</v>
      </c>
      <c r="E258" s="10" t="s">
        <v>131</v>
      </c>
      <c r="F258" s="59"/>
    </row>
    <row r="259" spans="1:6" ht="12.75">
      <c r="A259" s="9" t="s">
        <v>5</v>
      </c>
      <c r="B259" s="14">
        <v>0.1</v>
      </c>
      <c r="C259" s="14">
        <v>0.1</v>
      </c>
      <c r="D259" s="14">
        <v>0.1</v>
      </c>
      <c r="E259" s="10" t="s">
        <v>132</v>
      </c>
      <c r="F259" s="59"/>
    </row>
    <row r="260" spans="1:6" ht="12.75">
      <c r="A260" s="9" t="s">
        <v>6</v>
      </c>
      <c r="B260" s="14">
        <v>0.1</v>
      </c>
      <c r="C260" s="14">
        <v>0.1</v>
      </c>
      <c r="D260" s="14">
        <v>0.1</v>
      </c>
      <c r="E260" s="10" t="s">
        <v>133</v>
      </c>
      <c r="F260" s="59"/>
    </row>
    <row r="261" spans="1:6" ht="12.75">
      <c r="A261" s="9" t="s">
        <v>18</v>
      </c>
      <c r="B261" s="14"/>
      <c r="C261" s="14"/>
      <c r="D261" s="14"/>
      <c r="E261" s="10" t="s">
        <v>134</v>
      </c>
      <c r="F261" s="59"/>
    </row>
    <row r="262" spans="1:6" ht="12.75">
      <c r="A262" s="9" t="s">
        <v>19</v>
      </c>
      <c r="B262" s="14"/>
      <c r="C262" s="14">
        <v>0.4</v>
      </c>
      <c r="D262" s="14">
        <v>0.5</v>
      </c>
      <c r="E262" s="10"/>
      <c r="F262" s="59"/>
    </row>
    <row r="263" spans="1:6" ht="12.75">
      <c r="A263" s="9" t="s">
        <v>23</v>
      </c>
      <c r="B263" s="14">
        <v>0.1</v>
      </c>
      <c r="C263" s="14">
        <v>1</v>
      </c>
      <c r="D263" s="14"/>
      <c r="E263" s="10" t="s">
        <v>135</v>
      </c>
      <c r="F263" s="51">
        <v>20</v>
      </c>
    </row>
    <row r="264" spans="1:6" ht="12.75">
      <c r="A264" s="9" t="s">
        <v>20</v>
      </c>
      <c r="B264" s="14"/>
      <c r="C264" s="14">
        <v>0.5</v>
      </c>
      <c r="D264" s="14"/>
      <c r="E264" s="10" t="s">
        <v>136</v>
      </c>
      <c r="F264" s="59"/>
    </row>
    <row r="265" spans="1:6" ht="12.75">
      <c r="A265" s="9" t="s">
        <v>12</v>
      </c>
      <c r="B265" s="14"/>
      <c r="C265" s="14">
        <v>0.5</v>
      </c>
      <c r="D265" s="14">
        <v>0.5</v>
      </c>
      <c r="E265" s="10" t="s">
        <v>137</v>
      </c>
      <c r="F265" s="59"/>
    </row>
    <row r="266" spans="1:6" ht="12.75">
      <c r="A266" s="9" t="s">
        <v>16</v>
      </c>
      <c r="B266" s="14">
        <f>B258+B259+B260+B263</f>
        <v>0.4</v>
      </c>
      <c r="C266" s="14">
        <f>C258+C259+C260+C262+C263+C264+C265</f>
        <v>2.8</v>
      </c>
      <c r="D266" s="14">
        <f>D258+D259+D260+D262+D265</f>
        <v>1.7</v>
      </c>
      <c r="E266" s="10"/>
      <c r="F266" s="59"/>
    </row>
    <row r="267" spans="1:6" ht="12.75">
      <c r="A267" s="9"/>
      <c r="B267" s="39"/>
      <c r="C267" s="39"/>
      <c r="D267" s="20"/>
      <c r="E267" s="10"/>
      <c r="F267" s="59"/>
    </row>
    <row r="268" spans="1:6" ht="12.75">
      <c r="A268" s="9"/>
      <c r="B268" s="39"/>
      <c r="C268" s="39"/>
      <c r="D268" s="20"/>
      <c r="E268" s="10" t="s">
        <v>138</v>
      </c>
      <c r="F268" s="51">
        <v>5</v>
      </c>
    </row>
    <row r="269" spans="1:6" ht="12.75">
      <c r="A269" s="9"/>
      <c r="B269" s="39"/>
      <c r="C269" s="39"/>
      <c r="D269" s="20"/>
      <c r="E269" s="10" t="s">
        <v>139</v>
      </c>
      <c r="F269" s="51">
        <v>7</v>
      </c>
    </row>
    <row r="270" spans="1:6" ht="12.75">
      <c r="A270" s="9"/>
      <c r="B270" s="39"/>
      <c r="C270" s="39"/>
      <c r="D270" s="20"/>
      <c r="E270" s="35" t="s">
        <v>141</v>
      </c>
      <c r="F270" s="51">
        <f>1*B277</f>
        <v>2</v>
      </c>
    </row>
    <row r="271" spans="1:6" ht="12.75">
      <c r="A271" s="12" t="s">
        <v>7</v>
      </c>
      <c r="B271" s="41"/>
      <c r="C271" s="41"/>
      <c r="D271" s="33"/>
      <c r="E271" s="34"/>
      <c r="F271" s="60">
        <f>F257+F263+F268+F269</f>
        <v>47</v>
      </c>
    </row>
    <row r="272" spans="1:6" ht="12.75">
      <c r="A272" s="10"/>
      <c r="B272" s="39"/>
      <c r="C272" s="39"/>
      <c r="D272" s="20"/>
      <c r="E272" s="26"/>
      <c r="F272" s="57"/>
    </row>
    <row r="273" spans="2:4" ht="12.75">
      <c r="B273" s="2"/>
      <c r="C273" s="2"/>
      <c r="D273" s="2"/>
    </row>
    <row r="274" spans="1:6" ht="12.75">
      <c r="A274" s="8" t="s">
        <v>47</v>
      </c>
      <c r="B274" s="17"/>
      <c r="C274" s="17"/>
      <c r="D274" s="17"/>
      <c r="E274" s="25"/>
      <c r="F274" s="19"/>
    </row>
    <row r="275" spans="1:6" ht="12.75">
      <c r="A275" s="9" t="s">
        <v>48</v>
      </c>
      <c r="B275" s="14"/>
      <c r="C275" s="14"/>
      <c r="D275" s="14"/>
      <c r="E275" s="26"/>
      <c r="F275" s="21">
        <v>28.6</v>
      </c>
    </row>
    <row r="276" spans="1:6" ht="12.75">
      <c r="A276" s="9" t="s">
        <v>87</v>
      </c>
      <c r="B276" s="14"/>
      <c r="C276" s="20">
        <v>15</v>
      </c>
      <c r="D276" s="14"/>
      <c r="E276" s="26"/>
      <c r="F276" s="21"/>
    </row>
    <row r="277" spans="1:6" ht="12.75">
      <c r="A277" s="9" t="s">
        <v>140</v>
      </c>
      <c r="B277" s="14">
        <v>2</v>
      </c>
      <c r="C277" s="20"/>
      <c r="D277" s="14"/>
      <c r="E277" s="26"/>
      <c r="F277" s="21"/>
    </row>
    <row r="278" spans="1:6" ht="12.75">
      <c r="A278" s="9"/>
      <c r="B278" s="14"/>
      <c r="C278" s="14"/>
      <c r="D278" s="14"/>
      <c r="E278" s="26"/>
      <c r="F278" s="21"/>
    </row>
    <row r="279" spans="1:6" ht="12.75">
      <c r="A279" s="49" t="s">
        <v>143</v>
      </c>
      <c r="B279" s="50"/>
      <c r="C279" s="30"/>
      <c r="D279" s="30"/>
      <c r="E279" s="34"/>
      <c r="F279" s="46"/>
    </row>
    <row r="280" spans="1:4" ht="12.75">
      <c r="A280" s="36"/>
      <c r="B280" s="2"/>
      <c r="C280" s="2"/>
      <c r="D280" s="2"/>
    </row>
    <row r="281" spans="2:4" ht="12.75">
      <c r="B281" s="2"/>
      <c r="C281" s="2"/>
      <c r="D281" s="2"/>
    </row>
    <row r="282" spans="2:4" ht="12.75">
      <c r="B282" s="2"/>
      <c r="C282" s="2"/>
      <c r="D282" s="2"/>
    </row>
    <row r="283" spans="1:4" ht="12.75">
      <c r="A283" s="36"/>
      <c r="B283" s="2"/>
      <c r="C283" s="2"/>
      <c r="D283" s="2"/>
    </row>
    <row r="284" spans="2:4" ht="12.75">
      <c r="B284" s="2"/>
      <c r="C284" s="2"/>
      <c r="D284" s="2"/>
    </row>
    <row r="285" ht="12.75">
      <c r="D285" s="2"/>
    </row>
  </sheetData>
  <mergeCells count="16">
    <mergeCell ref="E208:F208"/>
    <mergeCell ref="E224:F224"/>
    <mergeCell ref="E240:F240"/>
    <mergeCell ref="E148:F148"/>
    <mergeCell ref="E163:F163"/>
    <mergeCell ref="E178:F178"/>
    <mergeCell ref="E193:F193"/>
    <mergeCell ref="E70:F70"/>
    <mergeCell ref="E85:F85"/>
    <mergeCell ref="E100:F100"/>
    <mergeCell ref="E132:F132"/>
    <mergeCell ref="E117:F117"/>
    <mergeCell ref="E3:F3"/>
    <mergeCell ref="E22:F22"/>
    <mergeCell ref="E55:F55"/>
    <mergeCell ref="E38:F38"/>
  </mergeCells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stratton</dc:creator>
  <cp:keywords/>
  <dc:description/>
  <cp:lastModifiedBy>stratton</cp:lastModifiedBy>
  <cp:lastPrinted>2007-07-11T20:25:04Z</cp:lastPrinted>
  <dcterms:created xsi:type="dcterms:W3CDTF">2006-10-02T17:24:15Z</dcterms:created>
  <dcterms:modified xsi:type="dcterms:W3CDTF">2007-07-11T20:36:59Z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