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2" windowHeight="12384" tabRatio="450" activeTab="3"/>
  </bookViews>
  <sheets>
    <sheet name="Baseline" sheetId="1" r:id="rId1"/>
    <sheet name="no inner shim" sheetId="2" r:id="rId2"/>
    <sheet name="Optimized" sheetId="3" r:id="rId3"/>
    <sheet name="Combined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<sst xmlns="http://schemas.openxmlformats.org/spreadsheetml/2006/main" count="323" uniqueCount="58">
  <si>
    <t>Determine location with laser tracker.</t>
  </si>
  <si>
    <t>Mount MCWF  A on assembly stand.</t>
  </si>
  <si>
    <t>Inventory pre-fabricated shims (insulated on top &amp; bottom)</t>
  </si>
  <si>
    <t>Each shim 4-5 bolts long</t>
  </si>
  <si>
    <t>G-11 / steel / G-11 layup</t>
  </si>
  <si>
    <t>Steel thickness can be pre-determined  for a particular coil (based on meas. Data)</t>
  </si>
  <si>
    <t xml:space="preserve">Install 3 point  spherical balls into their locations.  </t>
  </si>
  <si>
    <t>Use laser tracker or romer arm to set ball locations per CAD space.</t>
  </si>
  <si>
    <t xml:space="preserve">Check that MCWF A has not moved and balls are correctly located. </t>
  </si>
  <si>
    <t xml:space="preserve">Use laser tracker to establish MCWF seat on B </t>
  </si>
  <si>
    <t>Lower MCWF B onto A - visually guide into positon usinlg Hydroset.</t>
  </si>
  <si>
    <t>Lateral positioning taken care of by spherical ball &amp; seat.</t>
  </si>
  <si>
    <t>Check fiducials on A - re-set to re-establish default coordinate system due to added weight deflecting things.</t>
  </si>
  <si>
    <t>Check fiducials on A &amp; B  - hopefully positions will be right on;  if not, determine correction required, adjust 3 points, and re-shim.</t>
  </si>
  <si>
    <t xml:space="preserve">Tom Brown to review data &amp; approve or set corrective action.  </t>
  </si>
  <si>
    <t>Separate A and B</t>
  </si>
  <si>
    <t xml:space="preserve">Check for correct position of A and B  </t>
  </si>
  <si>
    <t>Alternate:  Trowel into shims before coils are mated together.</t>
  </si>
  <si>
    <t>Install studs / bolts;  tighten in sequence.</t>
  </si>
  <si>
    <t xml:space="preserve">Check MCWF positions again.  </t>
  </si>
  <si>
    <t>Install the PJ bushings using his technique.</t>
  </si>
  <si>
    <t>Repeat the process for B-C</t>
  </si>
  <si>
    <t xml:space="preserve">Allow 48 hrs. for Stycast to cure.  </t>
  </si>
  <si>
    <t>All tapped holes in B-C connection.</t>
  </si>
  <si>
    <t>Baseline Half Period Assembly Outline</t>
  </si>
  <si>
    <t>Place std. shim packs in correct locations;  re-position A over B with the 3 tooling balls.</t>
  </si>
  <si>
    <t>Most likely grind the steel shim portion which will be ~3/8" thick</t>
  </si>
  <si>
    <t>$ M&amp;S</t>
  </si>
  <si>
    <t>#men</t>
  </si>
  <si>
    <t>days</t>
  </si>
  <si>
    <t>Check each shim location - verify that shim thicknesses are correct.  If off by more than 0.005? Grind shim as req'd. or use peelable shims</t>
  </si>
  <si>
    <t>Clean weld splatter; Snap studs or grind to correct height. Install sleeve on studs?</t>
  </si>
  <si>
    <t xml:space="preserve">Install G-11 insulators;  Check fit-up with shim plate </t>
  </si>
  <si>
    <t xml:space="preserve">Stud weld shear pin studs using a template.  </t>
  </si>
  <si>
    <t>2a</t>
  </si>
  <si>
    <t>4a</t>
  </si>
  <si>
    <t>4b</t>
  </si>
  <si>
    <t>5a</t>
  </si>
  <si>
    <t>5b</t>
  </si>
  <si>
    <t>7a</t>
  </si>
  <si>
    <t>Spring loaded balls used for this step ;</t>
  </si>
  <si>
    <t xml:space="preserve">shims set Z location </t>
  </si>
  <si>
    <t>Inject Stycast 2850 into shear plate holes (this assumes communication holes between shim plate holes and fill tubes)  DO SIMLTANEOUS INJECTION OF A-B B-C</t>
  </si>
  <si>
    <t>Hone the seats as required  (this applies to Type C 1-3 only - the others only have a counterbore to accept a socket insert piece)).</t>
  </si>
  <si>
    <t>man-days</t>
  </si>
  <si>
    <t>per joint</t>
  </si>
  <si>
    <t>Install wing bladders</t>
  </si>
  <si>
    <t>cost in LD's budget</t>
  </si>
  <si>
    <t>Total Labor =</t>
  </si>
  <si>
    <t>M&amp;S</t>
  </si>
  <si>
    <t>Grand total</t>
  </si>
  <si>
    <t>No Inner Shim Assembly</t>
  </si>
  <si>
    <t>Optimized Assembly</t>
  </si>
  <si>
    <t>No ball-socket Assembly</t>
  </si>
  <si>
    <t>X</t>
  </si>
  <si>
    <t>Install a few of PJ bushings using his technique.</t>
  </si>
  <si>
    <t>Install corner aligment plates.</t>
  </si>
  <si>
    <t>hydroset with few bushings set X-Y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</si>
</sst>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6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zoomScale="40" zoomScaleNormal="40" workbookViewId="0" topLeftCell="A9">
      <pane ySplit="468" topLeftCell="BM19" activePane="bottomLeft" state="split"/>
      <selection pane="topLeft" activeCell="A1" sqref="A1:H43"/>
      <selection pane="bottomLeft" activeCell="C41" sqref="C41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16384" width="9.140625" style="1" customWidth="1"/>
  </cols>
  <sheetData>
    <row r="1" ht="42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>E4*F4</f>
        <v>2</v>
      </c>
    </row>
    <row r="5" spans="1:7" ht="20.25">
      <c r="A5" s="1">
        <v>1</v>
      </c>
      <c r="C5" s="1"/>
      <c r="G5" s="1">
        <f aca="true" t="shared" si="0" ref="G5:G36">E5*F5</f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3000</v>
      </c>
      <c r="E23" s="1">
        <v>4</v>
      </c>
      <c r="F23" s="1">
        <v>4</v>
      </c>
      <c r="G23" s="1">
        <f t="shared" si="0"/>
        <v>16</v>
      </c>
    </row>
    <row r="24" spans="1:7" ht="81">
      <c r="A24" s="1" t="s">
        <v>35</v>
      </c>
      <c r="C24" s="3" t="s">
        <v>31</v>
      </c>
      <c r="E24" s="1">
        <v>2</v>
      </c>
      <c r="F24" s="1">
        <v>2</v>
      </c>
      <c r="G24" s="1">
        <f t="shared" si="0"/>
        <v>4</v>
      </c>
    </row>
    <row r="25" spans="1:7" ht="60.75">
      <c r="A25" s="1" t="s">
        <v>36</v>
      </c>
      <c r="C25" s="3" t="s">
        <v>32</v>
      </c>
      <c r="E25" s="1">
        <v>2</v>
      </c>
      <c r="F25" s="1">
        <v>1</v>
      </c>
      <c r="G25" s="1">
        <f t="shared" si="0"/>
        <v>2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2">
      <c r="A31" s="1">
        <v>7</v>
      </c>
      <c r="B31" s="3" t="s">
        <v>42</v>
      </c>
      <c r="D31" s="1">
        <v>200</v>
      </c>
      <c r="E31" s="1">
        <v>3</v>
      </c>
      <c r="F31" s="1">
        <v>1</v>
      </c>
      <c r="G31" s="1">
        <f t="shared" si="0"/>
        <v>3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10200</v>
      </c>
      <c r="G37" s="1">
        <f>SUM(G3:G36)</f>
        <v>65</v>
      </c>
      <c r="H37" s="1" t="s">
        <v>45</v>
      </c>
    </row>
    <row r="38" ht="40.5">
      <c r="C38" s="3" t="s">
        <v>23</v>
      </c>
    </row>
    <row r="40" spans="4:7" ht="20.25">
      <c r="D40" s="9" t="s">
        <v>48</v>
      </c>
      <c r="E40" s="10"/>
      <c r="F40" s="10"/>
      <c r="G40" s="4">
        <f>18*G37*85*8</f>
        <v>795600</v>
      </c>
    </row>
    <row r="41" spans="6:7" ht="20.25">
      <c r="F41" s="3" t="s">
        <v>49</v>
      </c>
      <c r="G41" s="4">
        <f>18*D37</f>
        <v>183600</v>
      </c>
    </row>
    <row r="42" spans="6:7" ht="20.25">
      <c r="F42" s="5" t="s">
        <v>50</v>
      </c>
      <c r="G42" s="4">
        <f>G41+G40</f>
        <v>979200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42"/>
  <sheetViews>
    <sheetView zoomScale="55" zoomScaleNormal="55" workbookViewId="0" topLeftCell="A1">
      <pane ySplit="828" topLeftCell="BM25" activePane="bottomLeft" state="split"/>
      <selection pane="topLeft" activeCell="I31" sqref="I31"/>
      <selection pane="bottomLeft" activeCell="D3" sqref="D3:G42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8" width="9.140625" style="1" customWidth="1"/>
    <col min="9" max="9" width="18.7109375" style="1" bestFit="1" customWidth="1"/>
    <col min="10" max="16384" width="9.140625" style="1" customWidth="1"/>
  </cols>
  <sheetData>
    <row r="1" ht="42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81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60.7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2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7000</v>
      </c>
      <c r="G37" s="1">
        <f>SUM(G3:G36)</f>
        <v>40</v>
      </c>
      <c r="H37" s="1" t="s">
        <v>45</v>
      </c>
    </row>
    <row r="38" ht="40.5">
      <c r="C38" s="3" t="s">
        <v>23</v>
      </c>
    </row>
    <row r="40" spans="4:7" ht="20.25">
      <c r="D40" s="9" t="s">
        <v>48</v>
      </c>
      <c r="E40" s="10"/>
      <c r="F40" s="10"/>
      <c r="G40" s="4">
        <f>18*G37*85*8</f>
        <v>489600</v>
      </c>
    </row>
    <row r="41" spans="6:7" ht="20.25">
      <c r="F41" s="3" t="s">
        <v>49</v>
      </c>
      <c r="G41" s="4">
        <f>18*D37</f>
        <v>126000</v>
      </c>
    </row>
    <row r="42" spans="6:9" ht="20.25">
      <c r="F42" s="5" t="s">
        <v>50</v>
      </c>
      <c r="G42" s="4">
        <f>G41+G40</f>
        <v>615600</v>
      </c>
      <c r="I42" s="4">
        <f>Baseline!G42-'no inner shim'!G42</f>
        <v>363600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4"/>
  <sheetViews>
    <sheetView zoomScale="40" zoomScaleNormal="40" workbookViewId="0" topLeftCell="A1">
      <pane ySplit="468" topLeftCell="BM1" activePane="bottomLeft" state="split"/>
      <selection pane="topLeft" activeCell="D26" sqref="D26"/>
      <selection pane="bottomLeft" activeCell="G42" sqref="D3:G42"/>
    </sheetView>
  </sheetViews>
  <sheetFormatPr defaultColWidth="9.140625" defaultRowHeight="12.75"/>
  <cols>
    <col min="1" max="1" width="4.7109375" style="1" bestFit="1" customWidth="1"/>
    <col min="2" max="2" width="74.8515625" style="3" bestFit="1" customWidth="1"/>
    <col min="3" max="3" width="49.28125" style="3" bestFit="1" customWidth="1"/>
    <col min="4" max="4" width="10.421875" style="1" bestFit="1" customWidth="1"/>
    <col min="5" max="5" width="8.8515625" style="1" bestFit="1" customWidth="1"/>
    <col min="6" max="6" width="16.421875" style="1" bestFit="1" customWidth="1"/>
    <col min="7" max="7" width="19.00390625" style="1" bestFit="1" customWidth="1"/>
    <col min="8" max="8" width="12.00390625" style="1" bestFit="1" customWidth="1"/>
    <col min="9" max="9" width="19.00390625" style="1" bestFit="1" customWidth="1"/>
    <col min="10" max="16384" width="9.140625" style="1" customWidth="1"/>
  </cols>
  <sheetData>
    <row r="1" ht="21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20.25">
      <c r="A7" s="1">
        <v>1</v>
      </c>
      <c r="C7" s="3" t="s">
        <v>3</v>
      </c>
      <c r="G7" s="1">
        <f t="shared" si="0"/>
        <v>0</v>
      </c>
    </row>
    <row r="8" spans="1:7" ht="20.25">
      <c r="A8" s="1">
        <v>1</v>
      </c>
      <c r="C8" s="3" t="s">
        <v>4</v>
      </c>
      <c r="G8" s="1">
        <f t="shared" si="0"/>
        <v>0</v>
      </c>
    </row>
    <row r="9" spans="1:7" ht="60.75">
      <c r="A9" s="1">
        <v>1</v>
      </c>
      <c r="C9" s="3" t="s">
        <v>5</v>
      </c>
      <c r="G9" s="1">
        <f t="shared" si="0"/>
        <v>0</v>
      </c>
    </row>
    <row r="10" spans="1:7" ht="20.2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20.2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60.75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40.5">
      <c r="A16" s="1">
        <v>1</v>
      </c>
      <c r="C16" s="3" t="s">
        <v>11</v>
      </c>
      <c r="G16" s="1">
        <f t="shared" si="0"/>
        <v>0</v>
      </c>
    </row>
    <row r="17" spans="1:7" ht="60.75">
      <c r="A17" s="1">
        <v>1</v>
      </c>
      <c r="B17" s="3" t="s">
        <v>12</v>
      </c>
      <c r="E17" s="1">
        <v>2</v>
      </c>
      <c r="F17" s="1">
        <v>1</v>
      </c>
      <c r="G17" s="1">
        <f t="shared" si="0"/>
        <v>2</v>
      </c>
    </row>
    <row r="18" spans="1:7" ht="60.75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60.75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40.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20.2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60.75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40.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40.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81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40.5">
      <c r="A32" s="1">
        <v>7</v>
      </c>
      <c r="C32" s="3" t="s">
        <v>17</v>
      </c>
      <c r="G32" s="1">
        <f t="shared" si="0"/>
        <v>0</v>
      </c>
    </row>
    <row r="33" spans="1:7" ht="20.25">
      <c r="A33" s="1">
        <v>7</v>
      </c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1:7" ht="20.25">
      <c r="A34" s="1">
        <v>7</v>
      </c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1:7" ht="20.25">
      <c r="A35" s="1">
        <v>7</v>
      </c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1:7" ht="20.25">
      <c r="A36" s="1">
        <v>7</v>
      </c>
      <c r="B36" s="3" t="s">
        <v>22</v>
      </c>
      <c r="E36" s="1">
        <v>0</v>
      </c>
      <c r="F36" s="1">
        <v>0</v>
      </c>
      <c r="G36" s="1">
        <f t="shared" si="0"/>
        <v>0</v>
      </c>
    </row>
    <row r="37" spans="1:8" ht="40.5">
      <c r="A37" s="1">
        <v>7</v>
      </c>
      <c r="B37" s="3" t="s">
        <v>21</v>
      </c>
      <c r="C37" s="3" t="s">
        <v>23</v>
      </c>
      <c r="D37" s="1">
        <f>SUM(D3:D36)</f>
        <v>7000</v>
      </c>
      <c r="E37" s="1">
        <f>SUM(E3:E36)</f>
        <v>29</v>
      </c>
      <c r="F37" s="1">
        <f>SUM(F3:F36)</f>
        <v>23.5</v>
      </c>
      <c r="G37" s="1">
        <f>SUM(G3:G36)</f>
        <v>38</v>
      </c>
      <c r="H37" s="1" t="s">
        <v>45</v>
      </c>
    </row>
    <row r="38" ht="20.25">
      <c r="A38" s="1">
        <v>7</v>
      </c>
    </row>
    <row r="39" ht="20.25">
      <c r="A39" s="1">
        <v>7</v>
      </c>
    </row>
    <row r="40" spans="1:7" ht="20.25">
      <c r="A40" s="1">
        <v>7</v>
      </c>
      <c r="D40" s="9" t="s">
        <v>48</v>
      </c>
      <c r="E40" s="10"/>
      <c r="F40" s="10"/>
      <c r="G40" s="4">
        <f>18*G37*85*8</f>
        <v>465120</v>
      </c>
    </row>
    <row r="41" spans="1:7" ht="20.25">
      <c r="A41" s="1">
        <v>7</v>
      </c>
      <c r="F41" s="3" t="s">
        <v>49</v>
      </c>
      <c r="G41" s="4">
        <f>18*D37</f>
        <v>126000</v>
      </c>
    </row>
    <row r="42" spans="1:9" ht="20.25">
      <c r="A42" s="1">
        <v>7</v>
      </c>
      <c r="F42" s="5" t="s">
        <v>50</v>
      </c>
      <c r="G42" s="4">
        <f>G41+G40</f>
        <v>591120</v>
      </c>
      <c r="I42" s="4">
        <f>Baseline!G42-Optimized!G42</f>
        <v>388080</v>
      </c>
    </row>
    <row r="43" ht="20.25">
      <c r="A43" s="1">
        <v>7</v>
      </c>
    </row>
    <row r="44" ht="20.25">
      <c r="A44" s="1">
        <v>7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45"/>
  <sheetViews>
    <sheetView tabSelected="1" zoomScale="40" zoomScaleNormal="40" workbookViewId="0" topLeftCell="A1">
      <pane ySplit="468" topLeftCell="BM22" activePane="bottomLeft" state="split"/>
      <selection pane="topLeft" activeCell="B1" sqref="B1:C16384"/>
      <selection pane="bottomLeft" activeCell="C32" sqref="C32"/>
    </sheetView>
  </sheetViews>
  <sheetFormatPr defaultColWidth="9.140625" defaultRowHeight="12.75"/>
  <cols>
    <col min="1" max="1" width="5.421875" style="1" customWidth="1"/>
    <col min="2" max="2" width="52.421875" style="11" customWidth="1"/>
    <col min="3" max="3" width="34.57421875" style="11" customWidth="1"/>
    <col min="4" max="4" width="11.57421875" style="1" bestFit="1" customWidth="1"/>
    <col min="5" max="5" width="10.140625" style="1" bestFit="1" customWidth="1"/>
    <col min="6" max="6" width="9.140625" style="1" customWidth="1"/>
    <col min="7" max="7" width="21.421875" style="1" bestFit="1" customWidth="1"/>
    <col min="8" max="8" width="4.7109375" style="1" customWidth="1"/>
    <col min="9" max="9" width="11.57421875" style="1" customWidth="1"/>
    <col min="10" max="10" width="10.140625" style="1" customWidth="1"/>
    <col min="11" max="11" width="9.140625" style="1" customWidth="1"/>
    <col min="12" max="12" width="18.7109375" style="1" customWidth="1"/>
    <col min="13" max="13" width="3.28125" style="1" customWidth="1"/>
    <col min="14" max="14" width="11.7109375" style="1" customWidth="1"/>
    <col min="15" max="15" width="10.140625" style="1" bestFit="1" customWidth="1"/>
    <col min="16" max="16" width="9.140625" style="1" customWidth="1"/>
    <col min="17" max="17" width="18.7109375" style="1" bestFit="1" customWidth="1"/>
    <col min="18" max="18" width="2.7109375" style="1" customWidth="1"/>
    <col min="19" max="19" width="11.7109375" style="1" customWidth="1"/>
    <col min="20" max="21" width="9.140625" style="1" customWidth="1"/>
    <col min="22" max="22" width="18.7109375" style="1" bestFit="1" customWidth="1"/>
    <col min="23" max="16384" width="9.140625" style="1" customWidth="1"/>
  </cols>
  <sheetData>
    <row r="1" spans="2:19" ht="21">
      <c r="B1" s="6" t="s">
        <v>24</v>
      </c>
      <c r="I1" s="6" t="s">
        <v>51</v>
      </c>
      <c r="N1" s="6" t="s">
        <v>52</v>
      </c>
      <c r="S1" s="6" t="s">
        <v>53</v>
      </c>
    </row>
    <row r="2" spans="4:22" ht="20.25">
      <c r="D2" s="1" t="s">
        <v>27</v>
      </c>
      <c r="E2" s="1" t="s">
        <v>28</v>
      </c>
      <c r="F2" s="1" t="s">
        <v>29</v>
      </c>
      <c r="G2" s="1" t="s">
        <v>44</v>
      </c>
      <c r="I2" s="1" t="s">
        <v>27</v>
      </c>
      <c r="J2" s="1" t="s">
        <v>28</v>
      </c>
      <c r="K2" s="1" t="s">
        <v>29</v>
      </c>
      <c r="L2" s="1" t="s">
        <v>44</v>
      </c>
      <c r="N2" s="1" t="s">
        <v>27</v>
      </c>
      <c r="O2" s="1" t="s">
        <v>28</v>
      </c>
      <c r="P2" s="1" t="s">
        <v>29</v>
      </c>
      <c r="Q2" s="1" t="s">
        <v>44</v>
      </c>
      <c r="S2" s="1" t="s">
        <v>27</v>
      </c>
      <c r="T2" s="1" t="s">
        <v>28</v>
      </c>
      <c r="U2" s="1" t="s">
        <v>29</v>
      </c>
      <c r="V2" s="1" t="s">
        <v>44</v>
      </c>
    </row>
    <row r="3" ht="20.25">
      <c r="C3" s="12"/>
    </row>
    <row r="4" spans="1:22" ht="40.5">
      <c r="A4" s="1">
        <v>1</v>
      </c>
      <c r="B4" s="11" t="s">
        <v>2</v>
      </c>
      <c r="D4" s="1">
        <v>5000</v>
      </c>
      <c r="G4" s="1">
        <f aca="true" t="shared" si="0" ref="G4:G39">E4*F4</f>
        <v>0</v>
      </c>
      <c r="I4" s="1">
        <v>5000</v>
      </c>
      <c r="L4" s="1">
        <f aca="true" t="shared" si="1" ref="L4:L39">J4*K4</f>
        <v>0</v>
      </c>
      <c r="N4" s="1">
        <v>5000</v>
      </c>
      <c r="Q4" s="1">
        <f aca="true" t="shared" si="2" ref="Q4:Q39">O4*P4</f>
        <v>0</v>
      </c>
      <c r="S4" s="1">
        <v>5000</v>
      </c>
      <c r="V4" s="1">
        <f aca="true" t="shared" si="3" ref="V4:V39">T4*U4</f>
        <v>0</v>
      </c>
    </row>
    <row r="5" spans="1:22" ht="40.5">
      <c r="A5" s="1">
        <v>1</v>
      </c>
      <c r="C5" s="11" t="s">
        <v>3</v>
      </c>
      <c r="G5" s="1">
        <f t="shared" si="0"/>
        <v>0</v>
      </c>
      <c r="L5" s="1">
        <f t="shared" si="1"/>
        <v>0</v>
      </c>
      <c r="Q5" s="1">
        <f t="shared" si="2"/>
        <v>0</v>
      </c>
      <c r="V5" s="1">
        <f t="shared" si="3"/>
        <v>0</v>
      </c>
    </row>
    <row r="6" spans="1:22" ht="40.5">
      <c r="A6" s="1">
        <v>1</v>
      </c>
      <c r="C6" s="11" t="s">
        <v>4</v>
      </c>
      <c r="G6" s="1">
        <f t="shared" si="0"/>
        <v>0</v>
      </c>
      <c r="L6" s="1">
        <f t="shared" si="1"/>
        <v>0</v>
      </c>
      <c r="Q6" s="1">
        <f t="shared" si="2"/>
        <v>0</v>
      </c>
      <c r="V6" s="1">
        <f t="shared" si="3"/>
        <v>0</v>
      </c>
    </row>
    <row r="7" spans="1:22" ht="81">
      <c r="A7" s="1">
        <v>1</v>
      </c>
      <c r="C7" s="11" t="s">
        <v>5</v>
      </c>
      <c r="G7" s="1">
        <f t="shared" si="0"/>
        <v>0</v>
      </c>
      <c r="L7" s="1">
        <f t="shared" si="1"/>
        <v>0</v>
      </c>
      <c r="Q7" s="1">
        <f t="shared" si="2"/>
        <v>0</v>
      </c>
      <c r="V7" s="1">
        <f t="shared" si="3"/>
        <v>0</v>
      </c>
    </row>
    <row r="8" spans="1:22" ht="40.5">
      <c r="A8" s="1">
        <v>1</v>
      </c>
      <c r="B8" s="11" t="s">
        <v>1</v>
      </c>
      <c r="E8" s="1">
        <v>4</v>
      </c>
      <c r="F8" s="1">
        <v>1</v>
      </c>
      <c r="G8" s="1">
        <f>E8*F8</f>
        <v>4</v>
      </c>
      <c r="J8" s="1">
        <v>4</v>
      </c>
      <c r="K8" s="1">
        <v>1</v>
      </c>
      <c r="L8" s="1">
        <f>J8*K8</f>
        <v>4</v>
      </c>
      <c r="O8" s="1">
        <v>4</v>
      </c>
      <c r="P8" s="1">
        <v>1</v>
      </c>
      <c r="Q8" s="1">
        <f>O8*P8</f>
        <v>4</v>
      </c>
      <c r="T8" s="1">
        <v>4</v>
      </c>
      <c r="U8" s="1">
        <v>1</v>
      </c>
      <c r="V8" s="1">
        <f>T8*U8</f>
        <v>4</v>
      </c>
    </row>
    <row r="9" spans="1:22" ht="40.5">
      <c r="A9" s="1">
        <v>1</v>
      </c>
      <c r="B9" s="11" t="s">
        <v>0</v>
      </c>
      <c r="E9" s="1">
        <v>2</v>
      </c>
      <c r="F9" s="1">
        <v>1</v>
      </c>
      <c r="G9" s="1">
        <f>E9*F9</f>
        <v>2</v>
      </c>
      <c r="J9" s="1">
        <v>2</v>
      </c>
      <c r="K9" s="1">
        <v>1</v>
      </c>
      <c r="L9" s="1">
        <f>J9*K9</f>
        <v>2</v>
      </c>
      <c r="O9" s="1">
        <v>2</v>
      </c>
      <c r="P9" s="1">
        <v>1</v>
      </c>
      <c r="Q9" s="1">
        <f>O9*P9</f>
        <v>2</v>
      </c>
      <c r="T9" s="7" t="s">
        <v>54</v>
      </c>
      <c r="U9" s="7" t="s">
        <v>54</v>
      </c>
      <c r="V9" s="7" t="s">
        <v>54</v>
      </c>
    </row>
    <row r="10" spans="1:22" ht="40.5">
      <c r="A10" s="1">
        <v>1</v>
      </c>
      <c r="B10" s="11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  <c r="I10" s="1">
        <v>1000</v>
      </c>
      <c r="J10" s="1">
        <v>1</v>
      </c>
      <c r="K10" s="1">
        <v>1</v>
      </c>
      <c r="L10" s="1">
        <f t="shared" si="1"/>
        <v>1</v>
      </c>
      <c r="N10" s="1">
        <v>1000</v>
      </c>
      <c r="O10" s="1">
        <v>1</v>
      </c>
      <c r="P10" s="1">
        <v>1</v>
      </c>
      <c r="Q10" s="1">
        <f t="shared" si="2"/>
        <v>1</v>
      </c>
      <c r="S10" s="7" t="s">
        <v>54</v>
      </c>
      <c r="T10" s="7" t="s">
        <v>54</v>
      </c>
      <c r="U10" s="7" t="s">
        <v>54</v>
      </c>
      <c r="V10" s="7" t="s">
        <v>54</v>
      </c>
    </row>
    <row r="11" spans="2:22" ht="40.5">
      <c r="B11" s="11" t="s">
        <v>9</v>
      </c>
      <c r="E11" s="1">
        <v>1</v>
      </c>
      <c r="F11" s="1">
        <v>1</v>
      </c>
      <c r="G11" s="1">
        <f t="shared" si="0"/>
        <v>1</v>
      </c>
      <c r="J11" s="1">
        <v>1</v>
      </c>
      <c r="K11" s="1">
        <v>1</v>
      </c>
      <c r="L11" s="1">
        <f t="shared" si="1"/>
        <v>1</v>
      </c>
      <c r="O11" s="1">
        <v>1</v>
      </c>
      <c r="P11" s="1">
        <v>1</v>
      </c>
      <c r="Q11" s="1">
        <f t="shared" si="2"/>
        <v>1</v>
      </c>
      <c r="T11" s="7" t="s">
        <v>54</v>
      </c>
      <c r="U11" s="7" t="s">
        <v>54</v>
      </c>
      <c r="V11" s="7" t="s">
        <v>54</v>
      </c>
    </row>
    <row r="12" spans="2:22" ht="81">
      <c r="B12" s="11" t="s">
        <v>43</v>
      </c>
      <c r="E12" s="1">
        <v>1</v>
      </c>
      <c r="F12" s="1">
        <v>1</v>
      </c>
      <c r="G12" s="1">
        <f t="shared" si="0"/>
        <v>1</v>
      </c>
      <c r="J12" s="1">
        <v>1</v>
      </c>
      <c r="K12" s="1">
        <v>1</v>
      </c>
      <c r="L12" s="1">
        <f t="shared" si="1"/>
        <v>1</v>
      </c>
      <c r="O12" s="1">
        <v>1</v>
      </c>
      <c r="P12" s="1">
        <v>1</v>
      </c>
      <c r="Q12" s="1">
        <f t="shared" si="2"/>
        <v>1</v>
      </c>
      <c r="T12" s="7" t="s">
        <v>54</v>
      </c>
      <c r="U12" s="7" t="s">
        <v>54</v>
      </c>
      <c r="V12" s="7" t="s">
        <v>54</v>
      </c>
    </row>
    <row r="13" spans="1:22" ht="40.5">
      <c r="A13" s="1">
        <v>1</v>
      </c>
      <c r="B13" s="11" t="s">
        <v>7</v>
      </c>
      <c r="E13" s="1">
        <v>1</v>
      </c>
      <c r="F13" s="1">
        <v>1</v>
      </c>
      <c r="G13" s="1">
        <f t="shared" si="0"/>
        <v>1</v>
      </c>
      <c r="J13" s="1">
        <v>1</v>
      </c>
      <c r="K13" s="1">
        <v>1</v>
      </c>
      <c r="L13" s="1">
        <f t="shared" si="1"/>
        <v>1</v>
      </c>
      <c r="O13" s="1">
        <v>1</v>
      </c>
      <c r="P13" s="1">
        <v>1</v>
      </c>
      <c r="Q13" s="1">
        <f t="shared" si="2"/>
        <v>1</v>
      </c>
      <c r="T13" s="7" t="s">
        <v>54</v>
      </c>
      <c r="U13" s="7" t="s">
        <v>54</v>
      </c>
      <c r="V13" s="7" t="s">
        <v>54</v>
      </c>
    </row>
    <row r="14" spans="1:22" ht="60.75">
      <c r="A14" s="1">
        <v>1</v>
      </c>
      <c r="B14" s="11" t="s">
        <v>8</v>
      </c>
      <c r="E14" s="1">
        <v>1</v>
      </c>
      <c r="F14" s="1">
        <v>1</v>
      </c>
      <c r="G14" s="1">
        <f t="shared" si="0"/>
        <v>1</v>
      </c>
      <c r="J14" s="1">
        <v>1</v>
      </c>
      <c r="K14" s="1">
        <v>1</v>
      </c>
      <c r="L14" s="1">
        <f t="shared" si="1"/>
        <v>1</v>
      </c>
      <c r="O14" s="1">
        <v>1</v>
      </c>
      <c r="P14" s="1">
        <v>1</v>
      </c>
      <c r="Q14" s="1">
        <f t="shared" si="2"/>
        <v>1</v>
      </c>
      <c r="T14" s="7" t="s">
        <v>54</v>
      </c>
      <c r="U14" s="7" t="s">
        <v>54</v>
      </c>
      <c r="V14" s="7" t="s">
        <v>54</v>
      </c>
    </row>
    <row r="15" spans="1:22" ht="40.5">
      <c r="A15" s="1">
        <v>1</v>
      </c>
      <c r="B15" s="11" t="s">
        <v>10</v>
      </c>
      <c r="E15" s="1">
        <v>4</v>
      </c>
      <c r="F15" s="1">
        <v>1</v>
      </c>
      <c r="G15" s="1">
        <f t="shared" si="0"/>
        <v>4</v>
      </c>
      <c r="J15" s="1">
        <v>4</v>
      </c>
      <c r="K15" s="1">
        <v>1</v>
      </c>
      <c r="L15" s="1">
        <f t="shared" si="1"/>
        <v>4</v>
      </c>
      <c r="O15" s="1">
        <v>4</v>
      </c>
      <c r="P15" s="1">
        <v>1</v>
      </c>
      <c r="Q15" s="1">
        <f t="shared" si="2"/>
        <v>4</v>
      </c>
      <c r="T15" s="7" t="s">
        <v>54</v>
      </c>
      <c r="U15" s="7" t="s">
        <v>54</v>
      </c>
      <c r="V15" s="7" t="s">
        <v>54</v>
      </c>
    </row>
    <row r="16" spans="1:22" ht="60.75">
      <c r="A16" s="1">
        <v>1</v>
      </c>
      <c r="C16" s="11" t="s">
        <v>11</v>
      </c>
      <c r="G16" s="1">
        <f t="shared" si="0"/>
        <v>0</v>
      </c>
      <c r="L16" s="1">
        <f t="shared" si="1"/>
        <v>0</v>
      </c>
      <c r="Q16" s="1">
        <f t="shared" si="2"/>
        <v>0</v>
      </c>
      <c r="T16" s="7" t="s">
        <v>54</v>
      </c>
      <c r="U16" s="7" t="s">
        <v>54</v>
      </c>
      <c r="V16" s="7" t="s">
        <v>54</v>
      </c>
    </row>
    <row r="17" spans="2:22" ht="21">
      <c r="B17" s="11" t="s">
        <v>56</v>
      </c>
      <c r="E17" s="7" t="s">
        <v>54</v>
      </c>
      <c r="F17" s="7" t="s">
        <v>54</v>
      </c>
      <c r="G17" s="7" t="s">
        <v>54</v>
      </c>
      <c r="J17" s="7" t="s">
        <v>54</v>
      </c>
      <c r="K17" s="7" t="s">
        <v>54</v>
      </c>
      <c r="L17" s="7" t="s">
        <v>54</v>
      </c>
      <c r="O17" s="7" t="s">
        <v>54</v>
      </c>
      <c r="P17" s="7" t="s">
        <v>54</v>
      </c>
      <c r="Q17" s="7" t="s">
        <v>54</v>
      </c>
      <c r="T17" s="7">
        <v>2</v>
      </c>
      <c r="U17" s="7">
        <v>1</v>
      </c>
      <c r="V17" s="8">
        <f t="shared" si="3"/>
        <v>2</v>
      </c>
    </row>
    <row r="18" spans="1:22" ht="81">
      <c r="A18" s="1">
        <v>1</v>
      </c>
      <c r="B18" s="11" t="s">
        <v>12</v>
      </c>
      <c r="E18" s="1">
        <v>2</v>
      </c>
      <c r="F18" s="1">
        <v>2</v>
      </c>
      <c r="G18" s="1">
        <f t="shared" si="0"/>
        <v>4</v>
      </c>
      <c r="J18" s="1">
        <v>2</v>
      </c>
      <c r="K18" s="1">
        <v>2</v>
      </c>
      <c r="L18" s="1">
        <f t="shared" si="1"/>
        <v>4</v>
      </c>
      <c r="O18" s="1">
        <v>2</v>
      </c>
      <c r="P18" s="8">
        <v>1</v>
      </c>
      <c r="Q18" s="1">
        <f t="shared" si="2"/>
        <v>2</v>
      </c>
      <c r="T18" s="1">
        <v>2</v>
      </c>
      <c r="U18" s="1">
        <v>1</v>
      </c>
      <c r="V18" s="1">
        <f t="shared" si="3"/>
        <v>2</v>
      </c>
    </row>
    <row r="19" spans="2:22" ht="40.5">
      <c r="B19" s="11" t="s">
        <v>55</v>
      </c>
      <c r="C19" s="11" t="s">
        <v>47</v>
      </c>
      <c r="E19" s="7" t="s">
        <v>54</v>
      </c>
      <c r="F19" s="7" t="s">
        <v>54</v>
      </c>
      <c r="G19" s="7" t="s">
        <v>54</v>
      </c>
      <c r="J19" s="7" t="s">
        <v>54</v>
      </c>
      <c r="K19" s="7" t="s">
        <v>54</v>
      </c>
      <c r="L19" s="7" t="s">
        <v>54</v>
      </c>
      <c r="O19" s="7" t="s">
        <v>54</v>
      </c>
      <c r="P19" s="7" t="s">
        <v>54</v>
      </c>
      <c r="Q19" s="7" t="s">
        <v>54</v>
      </c>
      <c r="T19" s="8">
        <v>2</v>
      </c>
      <c r="U19" s="8">
        <v>1</v>
      </c>
      <c r="V19" s="8">
        <f>T19*U19</f>
        <v>2</v>
      </c>
    </row>
    <row r="20" spans="1:22" ht="102">
      <c r="A20" s="1">
        <v>1</v>
      </c>
      <c r="B20" s="11" t="s">
        <v>13</v>
      </c>
      <c r="E20" s="1">
        <v>1</v>
      </c>
      <c r="F20" s="1">
        <v>1</v>
      </c>
      <c r="G20" s="1">
        <f t="shared" si="0"/>
        <v>1</v>
      </c>
      <c r="J20" s="1">
        <v>1</v>
      </c>
      <c r="K20" s="1">
        <v>1</v>
      </c>
      <c r="L20" s="1">
        <f t="shared" si="1"/>
        <v>1</v>
      </c>
      <c r="O20" s="1">
        <v>1</v>
      </c>
      <c r="P20" s="1">
        <v>1</v>
      </c>
      <c r="Q20" s="1">
        <f t="shared" si="2"/>
        <v>1</v>
      </c>
      <c r="T20" s="1">
        <v>1</v>
      </c>
      <c r="U20" s="1">
        <v>1</v>
      </c>
      <c r="V20" s="1">
        <f t="shared" si="3"/>
        <v>1</v>
      </c>
    </row>
    <row r="21" spans="1:22" ht="40.5">
      <c r="A21" s="1">
        <v>1</v>
      </c>
      <c r="B21" s="11" t="s">
        <v>14</v>
      </c>
      <c r="E21" s="1">
        <v>1</v>
      </c>
      <c r="F21" s="1">
        <v>1</v>
      </c>
      <c r="G21" s="1">
        <f t="shared" si="0"/>
        <v>1</v>
      </c>
      <c r="J21" s="1">
        <v>1</v>
      </c>
      <c r="K21" s="1">
        <v>1</v>
      </c>
      <c r="L21" s="1">
        <f t="shared" si="1"/>
        <v>1</v>
      </c>
      <c r="O21" s="1">
        <v>1</v>
      </c>
      <c r="P21" s="1">
        <v>1</v>
      </c>
      <c r="Q21" s="1">
        <f t="shared" si="2"/>
        <v>1</v>
      </c>
      <c r="T21" s="1">
        <v>1</v>
      </c>
      <c r="U21" s="1">
        <v>1</v>
      </c>
      <c r="V21" s="1">
        <f t="shared" si="3"/>
        <v>1</v>
      </c>
    </row>
    <row r="22" spans="1:22" ht="102">
      <c r="A22" s="1">
        <v>2</v>
      </c>
      <c r="B22" s="11" t="s">
        <v>30</v>
      </c>
      <c r="E22" s="1">
        <v>2</v>
      </c>
      <c r="F22" s="1">
        <v>5</v>
      </c>
      <c r="G22" s="1">
        <f t="shared" si="0"/>
        <v>10</v>
      </c>
      <c r="J22" s="1">
        <v>2</v>
      </c>
      <c r="K22" s="1">
        <v>5</v>
      </c>
      <c r="L22" s="1">
        <f t="shared" si="1"/>
        <v>10</v>
      </c>
      <c r="O22" s="1">
        <v>2</v>
      </c>
      <c r="P22" s="1">
        <v>5</v>
      </c>
      <c r="Q22" s="1">
        <f t="shared" si="2"/>
        <v>10</v>
      </c>
      <c r="T22" s="1">
        <v>2</v>
      </c>
      <c r="U22" s="1">
        <v>5</v>
      </c>
      <c r="V22" s="1">
        <f t="shared" si="3"/>
        <v>10</v>
      </c>
    </row>
    <row r="23" spans="1:22" ht="81">
      <c r="A23" s="1" t="s">
        <v>34</v>
      </c>
      <c r="C23" s="11" t="s">
        <v>26</v>
      </c>
      <c r="G23" s="1">
        <f t="shared" si="0"/>
        <v>0</v>
      </c>
      <c r="L23" s="1">
        <f t="shared" si="1"/>
        <v>0</v>
      </c>
      <c r="Q23" s="1">
        <f t="shared" si="2"/>
        <v>0</v>
      </c>
      <c r="V23" s="1">
        <f t="shared" si="3"/>
        <v>0</v>
      </c>
    </row>
    <row r="24" spans="1:22" ht="20.25">
      <c r="A24" s="1">
        <v>3</v>
      </c>
      <c r="B24" s="11" t="s">
        <v>15</v>
      </c>
      <c r="G24" s="1">
        <f t="shared" si="0"/>
        <v>0</v>
      </c>
      <c r="L24" s="1">
        <f t="shared" si="1"/>
        <v>0</v>
      </c>
      <c r="Q24" s="1">
        <f t="shared" si="2"/>
        <v>0</v>
      </c>
      <c r="V24" s="1">
        <f t="shared" si="3"/>
        <v>0</v>
      </c>
    </row>
    <row r="25" spans="1:22" ht="40.5">
      <c r="A25" s="1">
        <v>4</v>
      </c>
      <c r="B25" s="11" t="s">
        <v>33</v>
      </c>
      <c r="D25" s="1">
        <v>3000</v>
      </c>
      <c r="E25" s="1">
        <v>4</v>
      </c>
      <c r="F25" s="1">
        <v>4</v>
      </c>
      <c r="G25" s="1">
        <f t="shared" si="0"/>
        <v>16</v>
      </c>
      <c r="I25" s="7" t="s">
        <v>54</v>
      </c>
      <c r="J25" s="7" t="s">
        <v>54</v>
      </c>
      <c r="K25" s="7" t="s">
        <v>54</v>
      </c>
      <c r="L25" s="7" t="s">
        <v>54</v>
      </c>
      <c r="M25" s="8"/>
      <c r="N25" s="7" t="s">
        <v>54</v>
      </c>
      <c r="O25" s="7" t="s">
        <v>54</v>
      </c>
      <c r="P25" s="7" t="s">
        <v>54</v>
      </c>
      <c r="Q25" s="7" t="s">
        <v>54</v>
      </c>
      <c r="S25" s="7" t="s">
        <v>54</v>
      </c>
      <c r="T25" s="7" t="s">
        <v>54</v>
      </c>
      <c r="U25" s="7" t="s">
        <v>54</v>
      </c>
      <c r="V25" s="7" t="s">
        <v>54</v>
      </c>
    </row>
    <row r="26" spans="1:22" ht="81">
      <c r="A26" s="1" t="s">
        <v>35</v>
      </c>
      <c r="C26" s="11" t="s">
        <v>31</v>
      </c>
      <c r="E26" s="1">
        <v>2</v>
      </c>
      <c r="F26" s="1">
        <v>2</v>
      </c>
      <c r="G26" s="1">
        <f t="shared" si="0"/>
        <v>4</v>
      </c>
      <c r="I26" s="8"/>
      <c r="J26" s="7" t="s">
        <v>54</v>
      </c>
      <c r="K26" s="7" t="s">
        <v>54</v>
      </c>
      <c r="L26" s="7" t="s">
        <v>54</v>
      </c>
      <c r="M26" s="8"/>
      <c r="N26" s="8"/>
      <c r="O26" s="7" t="s">
        <v>54</v>
      </c>
      <c r="P26" s="7" t="s">
        <v>54</v>
      </c>
      <c r="Q26" s="7" t="s">
        <v>54</v>
      </c>
      <c r="S26" s="8"/>
      <c r="T26" s="7" t="s">
        <v>54</v>
      </c>
      <c r="U26" s="7" t="s">
        <v>54</v>
      </c>
      <c r="V26" s="7" t="s">
        <v>54</v>
      </c>
    </row>
    <row r="27" spans="1:22" ht="60.75">
      <c r="A27" s="1" t="s">
        <v>36</v>
      </c>
      <c r="C27" s="11" t="s">
        <v>32</v>
      </c>
      <c r="E27" s="1">
        <v>2</v>
      </c>
      <c r="F27" s="1">
        <v>1</v>
      </c>
      <c r="G27" s="1">
        <f t="shared" si="0"/>
        <v>2</v>
      </c>
      <c r="I27" s="8"/>
      <c r="J27" s="7" t="s">
        <v>54</v>
      </c>
      <c r="K27" s="7" t="s">
        <v>54</v>
      </c>
      <c r="L27" s="7" t="s">
        <v>54</v>
      </c>
      <c r="M27" s="8"/>
      <c r="N27" s="8"/>
      <c r="O27" s="7" t="s">
        <v>54</v>
      </c>
      <c r="P27" s="7" t="s">
        <v>54</v>
      </c>
      <c r="Q27" s="7" t="s">
        <v>54</v>
      </c>
      <c r="S27" s="8"/>
      <c r="T27" s="7" t="s">
        <v>54</v>
      </c>
      <c r="U27" s="7" t="s">
        <v>54</v>
      </c>
      <c r="V27" s="7" t="s">
        <v>54</v>
      </c>
    </row>
    <row r="28" spans="1:22" ht="60.75">
      <c r="A28" s="1">
        <v>5</v>
      </c>
      <c r="B28" s="11" t="s">
        <v>25</v>
      </c>
      <c r="E28" s="1">
        <v>2</v>
      </c>
      <c r="F28" s="1">
        <v>1</v>
      </c>
      <c r="G28" s="1">
        <f t="shared" si="0"/>
        <v>2</v>
      </c>
      <c r="J28" s="1">
        <v>2</v>
      </c>
      <c r="K28" s="1">
        <v>1</v>
      </c>
      <c r="L28" s="1">
        <f t="shared" si="1"/>
        <v>2</v>
      </c>
      <c r="O28" s="1">
        <v>2</v>
      </c>
      <c r="P28" s="1">
        <v>1</v>
      </c>
      <c r="Q28" s="1">
        <f t="shared" si="2"/>
        <v>2</v>
      </c>
      <c r="T28" s="7" t="s">
        <v>54</v>
      </c>
      <c r="U28" s="7" t="s">
        <v>54</v>
      </c>
      <c r="V28" s="7" t="s">
        <v>54</v>
      </c>
    </row>
    <row r="29" spans="1:22" ht="40.5">
      <c r="A29" s="1" t="s">
        <v>37</v>
      </c>
      <c r="C29" s="11" t="s">
        <v>40</v>
      </c>
      <c r="G29" s="1">
        <f t="shared" si="0"/>
        <v>0</v>
      </c>
      <c r="L29" s="1">
        <f t="shared" si="1"/>
        <v>0</v>
      </c>
      <c r="Q29" s="1">
        <f t="shared" si="2"/>
        <v>0</v>
      </c>
      <c r="V29" s="7" t="s">
        <v>54</v>
      </c>
    </row>
    <row r="30" spans="1:22" ht="20.25">
      <c r="A30" s="1" t="s">
        <v>38</v>
      </c>
      <c r="C30" s="11" t="s">
        <v>41</v>
      </c>
      <c r="G30" s="1">
        <f t="shared" si="0"/>
        <v>0</v>
      </c>
      <c r="L30" s="1">
        <f t="shared" si="1"/>
        <v>0</v>
      </c>
      <c r="Q30" s="1">
        <f t="shared" si="2"/>
        <v>0</v>
      </c>
      <c r="V30" s="1">
        <f t="shared" si="3"/>
        <v>0</v>
      </c>
    </row>
    <row r="31" spans="3:22" ht="40.5">
      <c r="C31" s="11" t="s">
        <v>57</v>
      </c>
      <c r="V31" s="1">
        <v>0</v>
      </c>
    </row>
    <row r="32" spans="1:22" ht="40.5">
      <c r="A32" s="1">
        <v>6</v>
      </c>
      <c r="B32" s="11" t="s">
        <v>16</v>
      </c>
      <c r="E32" s="1">
        <v>2</v>
      </c>
      <c r="F32" s="1">
        <v>1</v>
      </c>
      <c r="G32" s="1">
        <f t="shared" si="0"/>
        <v>2</v>
      </c>
      <c r="J32" s="1">
        <v>2</v>
      </c>
      <c r="K32" s="1">
        <v>1</v>
      </c>
      <c r="L32" s="1">
        <f t="shared" si="1"/>
        <v>2</v>
      </c>
      <c r="O32" s="1">
        <v>2</v>
      </c>
      <c r="P32" s="1">
        <v>1</v>
      </c>
      <c r="Q32" s="1">
        <f t="shared" si="2"/>
        <v>2</v>
      </c>
      <c r="T32" s="1">
        <v>2</v>
      </c>
      <c r="U32" s="1">
        <v>1</v>
      </c>
      <c r="V32" s="1">
        <f t="shared" si="3"/>
        <v>2</v>
      </c>
    </row>
    <row r="33" spans="2:22" ht="20.25">
      <c r="B33" s="11" t="s">
        <v>46</v>
      </c>
      <c r="D33" s="1">
        <v>1000</v>
      </c>
      <c r="E33" s="1">
        <v>2</v>
      </c>
      <c r="F33" s="1">
        <v>1</v>
      </c>
      <c r="G33" s="1">
        <f t="shared" si="0"/>
        <v>2</v>
      </c>
      <c r="I33" s="1">
        <v>1000</v>
      </c>
      <c r="J33" s="1">
        <v>2</v>
      </c>
      <c r="K33" s="1">
        <v>1</v>
      </c>
      <c r="L33" s="1">
        <f t="shared" si="1"/>
        <v>2</v>
      </c>
      <c r="N33" s="1">
        <v>1000</v>
      </c>
      <c r="O33" s="1">
        <v>2</v>
      </c>
      <c r="P33" s="1">
        <v>1</v>
      </c>
      <c r="Q33" s="1">
        <f t="shared" si="2"/>
        <v>2</v>
      </c>
      <c r="S33" s="1">
        <v>1000</v>
      </c>
      <c r="T33" s="1">
        <v>2</v>
      </c>
      <c r="U33" s="1">
        <v>1</v>
      </c>
      <c r="V33" s="1">
        <f t="shared" si="3"/>
        <v>2</v>
      </c>
    </row>
    <row r="34" spans="1:22" ht="102">
      <c r="A34" s="1">
        <v>7</v>
      </c>
      <c r="B34" s="11" t="s">
        <v>42</v>
      </c>
      <c r="D34" s="1">
        <v>200</v>
      </c>
      <c r="E34" s="1">
        <v>3</v>
      </c>
      <c r="F34" s="1">
        <v>1</v>
      </c>
      <c r="G34" s="1">
        <f t="shared" si="0"/>
        <v>3</v>
      </c>
      <c r="I34" s="7" t="s">
        <v>54</v>
      </c>
      <c r="J34" s="7" t="s">
        <v>54</v>
      </c>
      <c r="K34" s="7" t="s">
        <v>54</v>
      </c>
      <c r="L34" s="7" t="s">
        <v>54</v>
      </c>
      <c r="M34" s="8"/>
      <c r="N34" s="7" t="s">
        <v>54</v>
      </c>
      <c r="O34" s="7" t="s">
        <v>54</v>
      </c>
      <c r="P34" s="7" t="s">
        <v>54</v>
      </c>
      <c r="Q34" s="7" t="s">
        <v>54</v>
      </c>
      <c r="S34" s="7" t="s">
        <v>54</v>
      </c>
      <c r="T34" s="7" t="s">
        <v>54</v>
      </c>
      <c r="U34" s="7" t="s">
        <v>54</v>
      </c>
      <c r="V34" s="7" t="s">
        <v>54</v>
      </c>
    </row>
    <row r="35" spans="1:22" ht="60.75">
      <c r="A35" s="1" t="s">
        <v>39</v>
      </c>
      <c r="C35" s="11" t="s">
        <v>17</v>
      </c>
      <c r="G35" s="1">
        <f t="shared" si="0"/>
        <v>0</v>
      </c>
      <c r="L35" s="7" t="s">
        <v>54</v>
      </c>
      <c r="Q35" s="7" t="s">
        <v>54</v>
      </c>
      <c r="V35" s="7" t="s">
        <v>54</v>
      </c>
    </row>
    <row r="36" spans="2:22" ht="40.5">
      <c r="B36" s="11" t="s">
        <v>20</v>
      </c>
      <c r="C36" s="11" t="s">
        <v>47</v>
      </c>
      <c r="E36" s="1">
        <v>2</v>
      </c>
      <c r="F36" s="1">
        <v>4</v>
      </c>
      <c r="G36" s="1">
        <f t="shared" si="0"/>
        <v>8</v>
      </c>
      <c r="J36" s="1">
        <v>2</v>
      </c>
      <c r="K36" s="1">
        <v>4</v>
      </c>
      <c r="L36" s="1">
        <f t="shared" si="1"/>
        <v>8</v>
      </c>
      <c r="O36" s="1">
        <v>2</v>
      </c>
      <c r="P36" s="1">
        <v>4</v>
      </c>
      <c r="Q36" s="1">
        <f t="shared" si="2"/>
        <v>8</v>
      </c>
      <c r="T36" s="1">
        <v>2</v>
      </c>
      <c r="U36" s="1">
        <v>3</v>
      </c>
      <c r="V36" s="1">
        <f t="shared" si="3"/>
        <v>6</v>
      </c>
    </row>
    <row r="37" spans="2:22" ht="40.5">
      <c r="B37" s="11" t="s">
        <v>18</v>
      </c>
      <c r="E37" s="1">
        <v>2</v>
      </c>
      <c r="F37" s="1">
        <v>0.5</v>
      </c>
      <c r="G37" s="1">
        <f t="shared" si="0"/>
        <v>1</v>
      </c>
      <c r="J37" s="1">
        <v>2</v>
      </c>
      <c r="K37" s="1">
        <v>0.5</v>
      </c>
      <c r="L37" s="1">
        <f t="shared" si="1"/>
        <v>1</v>
      </c>
      <c r="O37" s="1">
        <v>2</v>
      </c>
      <c r="P37" s="1">
        <v>0.5</v>
      </c>
      <c r="Q37" s="1">
        <f t="shared" si="2"/>
        <v>1</v>
      </c>
      <c r="T37" s="1">
        <v>2</v>
      </c>
      <c r="U37" s="1">
        <v>0.5</v>
      </c>
      <c r="V37" s="1">
        <f t="shared" si="3"/>
        <v>1</v>
      </c>
    </row>
    <row r="38" spans="2:22" ht="20.25">
      <c r="B38" s="11" t="s">
        <v>19</v>
      </c>
      <c r="E38" s="1">
        <v>2</v>
      </c>
      <c r="F38" s="1">
        <v>1</v>
      </c>
      <c r="G38" s="1">
        <f t="shared" si="0"/>
        <v>2</v>
      </c>
      <c r="J38" s="1">
        <v>2</v>
      </c>
      <c r="K38" s="1">
        <v>1</v>
      </c>
      <c r="L38" s="1">
        <f t="shared" si="1"/>
        <v>2</v>
      </c>
      <c r="O38" s="1">
        <v>2</v>
      </c>
      <c r="P38" s="1">
        <v>1</v>
      </c>
      <c r="Q38" s="1">
        <f t="shared" si="2"/>
        <v>2</v>
      </c>
      <c r="T38" s="1">
        <v>2</v>
      </c>
      <c r="U38" s="1">
        <v>1</v>
      </c>
      <c r="V38" s="1">
        <f t="shared" si="3"/>
        <v>2</v>
      </c>
    </row>
    <row r="39" spans="2:22" ht="20.25">
      <c r="B39" s="11" t="s">
        <v>22</v>
      </c>
      <c r="E39" s="1">
        <v>0</v>
      </c>
      <c r="F39" s="1">
        <v>2</v>
      </c>
      <c r="G39" s="1">
        <f t="shared" si="0"/>
        <v>0</v>
      </c>
      <c r="J39" s="1">
        <v>0</v>
      </c>
      <c r="K39" s="1">
        <v>2</v>
      </c>
      <c r="L39" s="1">
        <f t="shared" si="1"/>
        <v>0</v>
      </c>
      <c r="O39" s="1">
        <v>0</v>
      </c>
      <c r="P39" s="1">
        <v>0</v>
      </c>
      <c r="Q39" s="1">
        <f t="shared" si="2"/>
        <v>0</v>
      </c>
      <c r="T39" s="1">
        <v>0</v>
      </c>
      <c r="U39" s="1">
        <v>0</v>
      </c>
      <c r="V39" s="1">
        <f t="shared" si="3"/>
        <v>0</v>
      </c>
    </row>
    <row r="40" spans="2:22" ht="20.25">
      <c r="B40" s="11" t="s">
        <v>21</v>
      </c>
      <c r="D40" s="1">
        <f>SUM(D3:D39)</f>
        <v>10200</v>
      </c>
      <c r="G40" s="1">
        <f>SUM(G3:G39)</f>
        <v>73</v>
      </c>
      <c r="H40" s="1" t="s">
        <v>45</v>
      </c>
      <c r="I40" s="1">
        <f>SUM(I3:I39)</f>
        <v>7000</v>
      </c>
      <c r="L40" s="1">
        <f>SUM(L3:L39)</f>
        <v>48</v>
      </c>
      <c r="N40" s="1">
        <f>SUM(N3:N39)</f>
        <v>7000</v>
      </c>
      <c r="O40" s="1">
        <f>SUM(O3:O39)</f>
        <v>33</v>
      </c>
      <c r="P40" s="1">
        <f>SUM(P3:P39)</f>
        <v>24.5</v>
      </c>
      <c r="Q40" s="1">
        <f>SUM(Q3:Q39)</f>
        <v>46</v>
      </c>
      <c r="S40" s="1">
        <f>SUM(S3:S39)</f>
        <v>6000</v>
      </c>
      <c r="T40" s="1">
        <f>SUM(T3:T39)</f>
        <v>24</v>
      </c>
      <c r="U40" s="1">
        <f>SUM(U3:U39)</f>
        <v>17.5</v>
      </c>
      <c r="V40" s="1">
        <f>SUM(V3:V39)</f>
        <v>35</v>
      </c>
    </row>
    <row r="41" ht="40.5">
      <c r="C41" s="11" t="s">
        <v>23</v>
      </c>
    </row>
    <row r="43" spans="4:22" ht="20.25">
      <c r="D43" s="9" t="s">
        <v>48</v>
      </c>
      <c r="E43" s="10"/>
      <c r="F43" s="10"/>
      <c r="G43" s="4">
        <f>18*G40*85*8</f>
        <v>893520</v>
      </c>
      <c r="I43" s="9" t="s">
        <v>48</v>
      </c>
      <c r="J43" s="10"/>
      <c r="K43" s="10"/>
      <c r="L43" s="4">
        <f>18*L40*85*8</f>
        <v>587520</v>
      </c>
      <c r="N43" s="9" t="s">
        <v>48</v>
      </c>
      <c r="O43" s="10"/>
      <c r="P43" s="10"/>
      <c r="Q43" s="4">
        <f>18*Q40*85*8</f>
        <v>563040</v>
      </c>
      <c r="S43" s="9" t="s">
        <v>48</v>
      </c>
      <c r="T43" s="10"/>
      <c r="U43" s="10"/>
      <c r="V43" s="4">
        <f>18*V40*85*8</f>
        <v>428400</v>
      </c>
    </row>
    <row r="44" spans="6:22" ht="20.25">
      <c r="F44" s="3" t="s">
        <v>49</v>
      </c>
      <c r="G44" s="4">
        <f>18*D40</f>
        <v>183600</v>
      </c>
      <c r="K44" s="3" t="s">
        <v>49</v>
      </c>
      <c r="L44" s="4">
        <f>18*I40</f>
        <v>126000</v>
      </c>
      <c r="P44" s="3" t="s">
        <v>49</v>
      </c>
      <c r="Q44" s="4">
        <f>18*N40</f>
        <v>126000</v>
      </c>
      <c r="U44" s="3" t="s">
        <v>49</v>
      </c>
      <c r="V44" s="4">
        <f>18*S40</f>
        <v>108000</v>
      </c>
    </row>
    <row r="45" spans="6:22" ht="20.25">
      <c r="F45" s="5" t="s">
        <v>50</v>
      </c>
      <c r="G45" s="4">
        <f>G44+G43</f>
        <v>1077120</v>
      </c>
      <c r="K45" s="5" t="s">
        <v>50</v>
      </c>
      <c r="L45" s="4">
        <f>L44+L43</f>
        <v>713520</v>
      </c>
      <c r="P45" s="5" t="s">
        <v>50</v>
      </c>
      <c r="Q45" s="4">
        <f>Q44+Q43</f>
        <v>689040</v>
      </c>
      <c r="U45" s="5" t="s">
        <v>50</v>
      </c>
      <c r="V45" s="4">
        <f>V44+V43</f>
        <v>536400</v>
      </c>
    </row>
  </sheetData>
  <mergeCells count="4">
    <mergeCell ref="D43:F43"/>
    <mergeCell ref="I43:K43"/>
    <mergeCell ref="N43:P43"/>
    <mergeCell ref="S43:U4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meconf</dc:creator>
  <cp:keywords/>
  <dc:description/>
  <cp:lastModifiedBy>mviola</cp:lastModifiedBy>
  <dcterms:created xsi:type="dcterms:W3CDTF">2006-11-07T18:33:53Z</dcterms:created>
  <dcterms:modified xsi:type="dcterms:W3CDTF">2006-11-09T16:51:38Z</dcterms:modified>
  <cp:category/>
  <cp:version/>
  <cp:contentType/>
  <cp:contentStatus/>
</cp:coreProperties>
</file>