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2" windowHeight="12384" tabRatio="450" activeTab="3"/>
  </bookViews>
  <sheets>
    <sheet name="Baseline" sheetId="1" r:id="rId1"/>
    <sheet name="no inner shim" sheetId="2" r:id="rId2"/>
    <sheet name="Optimized" sheetId="3" r:id="rId3"/>
    <sheet name="Combined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<sst xmlns="http://schemas.openxmlformats.org/spreadsheetml/2006/main" count="304" uniqueCount="72">
  <si>
    <t>Determine location with laser tracker.</t>
  </si>
  <si>
    <t>Mount MCWF  A on assembly stand.</t>
  </si>
  <si>
    <t>Inventory pre-fabricated shims (insulated on top &amp; bottom)</t>
  </si>
  <si>
    <t>Each shim 4-5 bolts long</t>
  </si>
  <si>
    <t>G-11 / steel / G-11 layup</t>
  </si>
  <si>
    <t>Steel thickness can be pre-determined  for a particular coil (based on meas. Data)</t>
  </si>
  <si>
    <t xml:space="preserve">Install 3 point  spherical balls into their locations.  </t>
  </si>
  <si>
    <t>Use laser tracker or romer arm to set ball locations per CAD space.</t>
  </si>
  <si>
    <t xml:space="preserve">Check that MCWF A has not moved and balls are correctly located. </t>
  </si>
  <si>
    <t xml:space="preserve">Use laser tracker to establish MCWF seat on B </t>
  </si>
  <si>
    <t>Lower MCWF B onto A - visually guide into positon usinlg Hydroset.</t>
  </si>
  <si>
    <t>Lateral positioning taken care of by spherical ball &amp; seat.</t>
  </si>
  <si>
    <t>Check fiducials on A - re-set to re-establish default coordinate system due to added weight deflecting things.</t>
  </si>
  <si>
    <t>Check fiducials on A &amp; B  - hopefully positions will be right on;  if not, determine correction required, adjust 3 points, and re-shim.</t>
  </si>
  <si>
    <t xml:space="preserve">Tom Brown to review data &amp; approve or set corrective action.  </t>
  </si>
  <si>
    <t>Separate A and B</t>
  </si>
  <si>
    <t xml:space="preserve">Check for correct position of A and B  </t>
  </si>
  <si>
    <t>Alternate:  Trowel into shims before coils are mated together.</t>
  </si>
  <si>
    <t>Install studs / bolts;  tighten in sequence.</t>
  </si>
  <si>
    <t xml:space="preserve">Check MCWF positions again.  </t>
  </si>
  <si>
    <t>Install the PJ bushings using his technique.</t>
  </si>
  <si>
    <t>Repeat the process for B-C</t>
  </si>
  <si>
    <t xml:space="preserve">Allow 48 hrs. for Stycast to cure.  </t>
  </si>
  <si>
    <t>All tapped holes in B-C connection.</t>
  </si>
  <si>
    <t>Baseline Half Period Assembly Outline</t>
  </si>
  <si>
    <t>Place std. shim packs in correct locations;  re-position A over B with the 3 tooling balls.</t>
  </si>
  <si>
    <t>Most likely grind the steel shim portion which will be ~3/8" thick</t>
  </si>
  <si>
    <t>$ M&amp;S</t>
  </si>
  <si>
    <t>#men</t>
  </si>
  <si>
    <t>days</t>
  </si>
  <si>
    <t>Check each shim location - verify that shim thicknesses are correct.  If off by more than 0.005? Grind shim as req'd. or use peelable shims</t>
  </si>
  <si>
    <t>Clean weld splatter; Snap studs or grind to correct height. Install sleeve on studs?</t>
  </si>
  <si>
    <t xml:space="preserve">Install G-11 insulators;  Check fit-up with shim plate </t>
  </si>
  <si>
    <t xml:space="preserve">Stud weld shear pin studs using a template.  </t>
  </si>
  <si>
    <t>2a</t>
  </si>
  <si>
    <t>4a</t>
  </si>
  <si>
    <t>4b</t>
  </si>
  <si>
    <t>5a</t>
  </si>
  <si>
    <t>5b</t>
  </si>
  <si>
    <t>7a</t>
  </si>
  <si>
    <t>Spring loaded balls used for this step ;</t>
  </si>
  <si>
    <t xml:space="preserve">shims set Z location </t>
  </si>
  <si>
    <t>Inject Stycast 2850 into shear plate holes (this assumes communication holes between shim plate holes and fill tubes)  DO SIMLTANEOUS INJECTION OF A-B B-C</t>
  </si>
  <si>
    <t>Hone the seats as required  (this applies to Type C 1-3 only - the others only have a counterbore to accept a socket insert piece)).</t>
  </si>
  <si>
    <t>man-days</t>
  </si>
  <si>
    <t>per joint</t>
  </si>
  <si>
    <t>Install wing bladders</t>
  </si>
  <si>
    <t>cost in LD's budget</t>
  </si>
  <si>
    <t>Total Labor =</t>
  </si>
  <si>
    <t>M&amp;S</t>
  </si>
  <si>
    <t>Grand total</t>
  </si>
  <si>
    <t>No Inner Shim Assembly</t>
  </si>
  <si>
    <t>Optimized Assembly</t>
  </si>
  <si>
    <t>No ball-socket Assembly</t>
  </si>
  <si>
    <t>X</t>
  </si>
  <si>
    <t>Install corner aligment plates.</t>
  </si>
  <si>
    <t>hydroset with few bushings set X-Y</t>
  </si>
  <si>
    <t>Back Office MD</t>
  </si>
  <si>
    <t>SR TB AB</t>
  </si>
  <si>
    <t>Use laser tracker to establish MCWF FPA coordinate system</t>
  </si>
  <si>
    <t>Each shim 4-5 bolts long - G-11 / steel / G-11 layup</t>
  </si>
  <si>
    <t>Install a few offset bushings</t>
  </si>
  <si>
    <t>Install the offset bushings</t>
  </si>
  <si>
    <t>Subtotals</t>
  </si>
  <si>
    <t>FITUP</t>
  </si>
  <si>
    <t>JOIN</t>
  </si>
  <si>
    <t xml:space="preserve">Repeat </t>
  </si>
  <si>
    <t>and C-C</t>
  </si>
  <si>
    <t>for A-A</t>
  </si>
  <si>
    <t>Place all shim packs in correct locations;  torque all bolts</t>
  </si>
  <si>
    <t>Back office labor</t>
  </si>
  <si>
    <t>NOSE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</si>
</sst>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16"/>
      <name val="Arial"/>
      <family val="0"/>
    </font>
    <font>
      <b/>
      <u val="single"/>
      <sz val="16"/>
      <name val="Arial"/>
      <family val="2"/>
    </font>
    <font>
      <sz val="8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2"/>
  <sheetViews>
    <sheetView zoomScale="40" zoomScaleNormal="40" workbookViewId="0" topLeftCell="A9">
      <pane ySplit="468" topLeftCell="BM19" activePane="bottomLeft" state="split"/>
      <selection pane="topLeft" activeCell="A1" sqref="A1:H43"/>
      <selection pane="bottomLeft" activeCell="C41" sqref="C41"/>
    </sheetView>
  </sheetViews>
  <sheetFormatPr defaultColWidth="9.140625" defaultRowHeight="12.75"/>
  <cols>
    <col min="1" max="1" width="5.421875" style="1" customWidth="1"/>
    <col min="2" max="2" width="52.421875" style="3" customWidth="1"/>
    <col min="3" max="3" width="34.57421875" style="3" customWidth="1"/>
    <col min="4" max="4" width="11.00390625" style="1" customWidth="1"/>
    <col min="5" max="6" width="9.140625" style="1" customWidth="1"/>
    <col min="7" max="7" width="21.28125" style="1" bestFit="1" customWidth="1"/>
    <col min="8" max="16384" width="9.140625" style="1" customWidth="1"/>
  </cols>
  <sheetData>
    <row r="1" ht="42">
      <c r="B1" s="2" t="s">
        <v>24</v>
      </c>
    </row>
    <row r="2" spans="4:7" ht="20.25">
      <c r="D2" s="1" t="s">
        <v>27</v>
      </c>
      <c r="E2" s="1" t="s">
        <v>28</v>
      </c>
      <c r="F2" s="1" t="s">
        <v>29</v>
      </c>
      <c r="G2" s="1" t="s">
        <v>44</v>
      </c>
    </row>
    <row r="3" spans="1:6" ht="20.25">
      <c r="A3" s="1">
        <v>1</v>
      </c>
      <c r="B3" s="3" t="s">
        <v>1</v>
      </c>
      <c r="E3" s="1">
        <v>4</v>
      </c>
      <c r="F3" s="1">
        <v>1</v>
      </c>
    </row>
    <row r="4" spans="1:7" ht="20.25">
      <c r="A4" s="1">
        <v>1</v>
      </c>
      <c r="B4" s="3" t="s">
        <v>0</v>
      </c>
      <c r="E4" s="1">
        <v>2</v>
      </c>
      <c r="F4" s="1">
        <v>1</v>
      </c>
      <c r="G4" s="1">
        <f>E4*F4</f>
        <v>2</v>
      </c>
    </row>
    <row r="5" spans="1:7" ht="20.25">
      <c r="A5" s="1">
        <v>1</v>
      </c>
      <c r="C5" s="1"/>
      <c r="G5" s="1">
        <f aca="true" t="shared" si="0" ref="G5:G36">E5*F5</f>
        <v>0</v>
      </c>
    </row>
    <row r="6" spans="1:7" ht="40.5">
      <c r="A6" s="1">
        <v>1</v>
      </c>
      <c r="B6" s="3" t="s">
        <v>2</v>
      </c>
      <c r="D6" s="1">
        <v>5000</v>
      </c>
      <c r="G6" s="1">
        <f t="shared" si="0"/>
        <v>0</v>
      </c>
    </row>
    <row r="7" spans="1:7" ht="40.5">
      <c r="A7" s="1">
        <v>1</v>
      </c>
      <c r="C7" s="3" t="s">
        <v>3</v>
      </c>
      <c r="G7" s="1">
        <f t="shared" si="0"/>
        <v>0</v>
      </c>
    </row>
    <row r="8" spans="1:7" ht="40.5">
      <c r="A8" s="1">
        <v>1</v>
      </c>
      <c r="C8" s="3" t="s">
        <v>4</v>
      </c>
      <c r="G8" s="1">
        <f t="shared" si="0"/>
        <v>0</v>
      </c>
    </row>
    <row r="9" spans="1:7" ht="81">
      <c r="A9" s="1">
        <v>1</v>
      </c>
      <c r="C9" s="3" t="s">
        <v>5</v>
      </c>
      <c r="G9" s="1">
        <f t="shared" si="0"/>
        <v>0</v>
      </c>
    </row>
    <row r="10" spans="1:7" ht="40.5">
      <c r="A10" s="1">
        <v>1</v>
      </c>
      <c r="B10" s="3" t="s">
        <v>6</v>
      </c>
      <c r="D10" s="1">
        <v>1000</v>
      </c>
      <c r="E10" s="1">
        <v>1</v>
      </c>
      <c r="F10" s="1">
        <v>1</v>
      </c>
      <c r="G10" s="1">
        <f t="shared" si="0"/>
        <v>1</v>
      </c>
    </row>
    <row r="11" spans="2:7" ht="40.5">
      <c r="B11" s="3" t="s">
        <v>9</v>
      </c>
      <c r="E11" s="1">
        <v>1</v>
      </c>
      <c r="F11" s="1">
        <v>1</v>
      </c>
      <c r="G11" s="1">
        <f t="shared" si="0"/>
        <v>1</v>
      </c>
    </row>
    <row r="12" spans="2:7" ht="81">
      <c r="B12" s="3" t="s">
        <v>43</v>
      </c>
      <c r="E12" s="1">
        <v>1</v>
      </c>
      <c r="F12" s="1">
        <v>1</v>
      </c>
      <c r="G12" s="1">
        <f t="shared" si="0"/>
        <v>1</v>
      </c>
    </row>
    <row r="13" spans="1:7" ht="40.5">
      <c r="A13" s="1">
        <v>1</v>
      </c>
      <c r="B13" s="3" t="s">
        <v>7</v>
      </c>
      <c r="E13" s="1">
        <v>1</v>
      </c>
      <c r="F13" s="1">
        <v>1</v>
      </c>
      <c r="G13" s="1">
        <f t="shared" si="0"/>
        <v>1</v>
      </c>
    </row>
    <row r="14" spans="1:7" ht="40.5">
      <c r="A14" s="1">
        <v>1</v>
      </c>
      <c r="B14" s="3" t="s">
        <v>8</v>
      </c>
      <c r="E14" s="1">
        <v>1</v>
      </c>
      <c r="F14" s="1">
        <v>1</v>
      </c>
      <c r="G14" s="1">
        <f t="shared" si="0"/>
        <v>1</v>
      </c>
    </row>
    <row r="15" spans="1:7" ht="40.5">
      <c r="A15" s="1">
        <v>1</v>
      </c>
      <c r="B15" s="3" t="s">
        <v>10</v>
      </c>
      <c r="G15" s="1">
        <f t="shared" si="0"/>
        <v>0</v>
      </c>
    </row>
    <row r="16" spans="1:7" ht="60.75">
      <c r="A16" s="1">
        <v>1</v>
      </c>
      <c r="C16" s="3" t="s">
        <v>11</v>
      </c>
      <c r="G16" s="1">
        <f t="shared" si="0"/>
        <v>0</v>
      </c>
    </row>
    <row r="17" spans="1:7" ht="81">
      <c r="A17" s="1">
        <v>1</v>
      </c>
      <c r="B17" s="3" t="s">
        <v>12</v>
      </c>
      <c r="E17" s="1">
        <v>2</v>
      </c>
      <c r="F17" s="1">
        <v>2</v>
      </c>
      <c r="G17" s="1">
        <f t="shared" si="0"/>
        <v>4</v>
      </c>
    </row>
    <row r="18" spans="1:7" ht="81">
      <c r="A18" s="1">
        <v>1</v>
      </c>
      <c r="B18" s="3" t="s">
        <v>13</v>
      </c>
      <c r="E18" s="1">
        <v>1</v>
      </c>
      <c r="F18" s="1">
        <v>1</v>
      </c>
      <c r="G18" s="1">
        <f t="shared" si="0"/>
        <v>1</v>
      </c>
    </row>
    <row r="19" spans="1:7" ht="40.5">
      <c r="A19" s="1">
        <v>1</v>
      </c>
      <c r="B19" s="3" t="s">
        <v>14</v>
      </c>
      <c r="E19" s="1">
        <v>1</v>
      </c>
      <c r="F19" s="1">
        <v>1</v>
      </c>
      <c r="G19" s="1">
        <f t="shared" si="0"/>
        <v>1</v>
      </c>
    </row>
    <row r="20" spans="1:7" ht="81">
      <c r="A20" s="1">
        <v>2</v>
      </c>
      <c r="B20" s="3" t="s">
        <v>30</v>
      </c>
      <c r="E20" s="1">
        <v>2</v>
      </c>
      <c r="F20" s="1">
        <v>5</v>
      </c>
      <c r="G20" s="1">
        <f t="shared" si="0"/>
        <v>10</v>
      </c>
    </row>
    <row r="21" spans="1:7" ht="60.75">
      <c r="A21" s="1" t="s">
        <v>34</v>
      </c>
      <c r="C21" s="3" t="s">
        <v>26</v>
      </c>
      <c r="G21" s="1">
        <f t="shared" si="0"/>
        <v>0</v>
      </c>
    </row>
    <row r="22" spans="1:7" ht="20.25">
      <c r="A22" s="1">
        <v>3</v>
      </c>
      <c r="B22" s="3" t="s">
        <v>15</v>
      </c>
      <c r="G22" s="1">
        <f t="shared" si="0"/>
        <v>0</v>
      </c>
    </row>
    <row r="23" spans="1:7" ht="40.5">
      <c r="A23" s="1">
        <v>4</v>
      </c>
      <c r="B23" s="3" t="s">
        <v>33</v>
      </c>
      <c r="D23" s="1">
        <v>3000</v>
      </c>
      <c r="E23" s="1">
        <v>4</v>
      </c>
      <c r="F23" s="1">
        <v>4</v>
      </c>
      <c r="G23" s="1">
        <f t="shared" si="0"/>
        <v>16</v>
      </c>
    </row>
    <row r="24" spans="1:7" ht="81">
      <c r="A24" s="1" t="s">
        <v>35</v>
      </c>
      <c r="C24" s="3" t="s">
        <v>31</v>
      </c>
      <c r="E24" s="1">
        <v>2</v>
      </c>
      <c r="F24" s="1">
        <v>2</v>
      </c>
      <c r="G24" s="1">
        <f t="shared" si="0"/>
        <v>4</v>
      </c>
    </row>
    <row r="25" spans="1:7" ht="60.75">
      <c r="A25" s="1" t="s">
        <v>36</v>
      </c>
      <c r="C25" s="3" t="s">
        <v>32</v>
      </c>
      <c r="E25" s="1">
        <v>2</v>
      </c>
      <c r="F25" s="1">
        <v>1</v>
      </c>
      <c r="G25" s="1">
        <f t="shared" si="0"/>
        <v>2</v>
      </c>
    </row>
    <row r="26" spans="1:7" ht="60.75">
      <c r="A26" s="1">
        <v>5</v>
      </c>
      <c r="B26" s="3" t="s">
        <v>25</v>
      </c>
      <c r="E26" s="1">
        <v>2</v>
      </c>
      <c r="F26" s="1">
        <v>1</v>
      </c>
      <c r="G26" s="1">
        <f t="shared" si="0"/>
        <v>2</v>
      </c>
    </row>
    <row r="27" spans="1:7" ht="40.5">
      <c r="A27" s="1" t="s">
        <v>37</v>
      </c>
      <c r="C27" s="3" t="s">
        <v>40</v>
      </c>
      <c r="G27" s="1">
        <f t="shared" si="0"/>
        <v>0</v>
      </c>
    </row>
    <row r="28" spans="1:7" ht="20.25">
      <c r="A28" s="1" t="s">
        <v>38</v>
      </c>
      <c r="C28" s="3" t="s">
        <v>41</v>
      </c>
      <c r="G28" s="1">
        <f t="shared" si="0"/>
        <v>0</v>
      </c>
    </row>
    <row r="29" spans="1:7" ht="20.25">
      <c r="A29" s="1">
        <v>6</v>
      </c>
      <c r="B29" s="3" t="s">
        <v>16</v>
      </c>
      <c r="E29" s="1">
        <v>2</v>
      </c>
      <c r="F29" s="1">
        <v>1</v>
      </c>
      <c r="G29" s="1">
        <f t="shared" si="0"/>
        <v>2</v>
      </c>
    </row>
    <row r="30" spans="2:7" ht="20.25">
      <c r="B30" s="3" t="s">
        <v>46</v>
      </c>
      <c r="D30" s="1">
        <v>1000</v>
      </c>
      <c r="E30" s="1">
        <v>2</v>
      </c>
      <c r="F30" s="1">
        <v>1</v>
      </c>
      <c r="G30" s="1">
        <f t="shared" si="0"/>
        <v>2</v>
      </c>
    </row>
    <row r="31" spans="1:7" ht="102">
      <c r="A31" s="1">
        <v>7</v>
      </c>
      <c r="B31" s="3" t="s">
        <v>42</v>
      </c>
      <c r="D31" s="1">
        <v>200</v>
      </c>
      <c r="E31" s="1">
        <v>3</v>
      </c>
      <c r="F31" s="1">
        <v>1</v>
      </c>
      <c r="G31" s="1">
        <f t="shared" si="0"/>
        <v>3</v>
      </c>
    </row>
    <row r="32" spans="1:7" ht="60.75">
      <c r="A32" s="1" t="s">
        <v>39</v>
      </c>
      <c r="C32" s="3" t="s">
        <v>17</v>
      </c>
      <c r="G32" s="1">
        <f t="shared" si="0"/>
        <v>0</v>
      </c>
    </row>
    <row r="33" spans="2:7" ht="40.5">
      <c r="B33" s="3" t="s">
        <v>20</v>
      </c>
      <c r="C33" s="3" t="s">
        <v>47</v>
      </c>
      <c r="E33" s="1">
        <v>2</v>
      </c>
      <c r="F33" s="1">
        <v>4</v>
      </c>
      <c r="G33" s="1">
        <f t="shared" si="0"/>
        <v>8</v>
      </c>
    </row>
    <row r="34" spans="2:7" ht="40.5">
      <c r="B34" s="3" t="s">
        <v>18</v>
      </c>
      <c r="E34" s="1">
        <v>2</v>
      </c>
      <c r="F34" s="1">
        <v>0.5</v>
      </c>
      <c r="G34" s="1">
        <f t="shared" si="0"/>
        <v>1</v>
      </c>
    </row>
    <row r="35" spans="2:7" ht="20.25">
      <c r="B35" s="3" t="s">
        <v>19</v>
      </c>
      <c r="E35" s="1">
        <v>2</v>
      </c>
      <c r="F35" s="1">
        <v>1</v>
      </c>
      <c r="G35" s="1">
        <f t="shared" si="0"/>
        <v>2</v>
      </c>
    </row>
    <row r="36" spans="2:7" ht="20.25">
      <c r="B36" s="3" t="s">
        <v>22</v>
      </c>
      <c r="E36" s="1">
        <v>0</v>
      </c>
      <c r="F36" s="1">
        <v>2</v>
      </c>
      <c r="G36" s="1">
        <f t="shared" si="0"/>
        <v>0</v>
      </c>
    </row>
    <row r="37" spans="2:8" ht="20.25">
      <c r="B37" s="3" t="s">
        <v>21</v>
      </c>
      <c r="D37" s="1">
        <f>SUM(D3:D36)</f>
        <v>10200</v>
      </c>
      <c r="G37" s="1">
        <f>SUM(G3:G36)</f>
        <v>65</v>
      </c>
      <c r="H37" s="1" t="s">
        <v>45</v>
      </c>
    </row>
    <row r="38" ht="40.5">
      <c r="C38" s="3" t="s">
        <v>23</v>
      </c>
    </row>
    <row r="40" spans="4:7" ht="20.25">
      <c r="D40" s="14" t="s">
        <v>48</v>
      </c>
      <c r="E40" s="15"/>
      <c r="F40" s="15"/>
      <c r="G40" s="4">
        <f>18*G37*85*8</f>
        <v>795600</v>
      </c>
    </row>
    <row r="41" spans="6:7" ht="20.25">
      <c r="F41" s="3" t="s">
        <v>49</v>
      </c>
      <c r="G41" s="4">
        <f>18*D37</f>
        <v>183600</v>
      </c>
    </row>
    <row r="42" spans="6:7" ht="20.25">
      <c r="F42" s="5" t="s">
        <v>50</v>
      </c>
      <c r="G42" s="4">
        <f>G41+G40</f>
        <v>979200</v>
      </c>
    </row>
  </sheetData>
  <mergeCells count="1">
    <mergeCell ref="D40:F4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I42"/>
  <sheetViews>
    <sheetView zoomScale="55" zoomScaleNormal="55" workbookViewId="0" topLeftCell="A1">
      <pane ySplit="828" topLeftCell="BM25" activePane="bottomLeft" state="split"/>
      <selection pane="topLeft" activeCell="I31" sqref="I31"/>
      <selection pane="bottomLeft" activeCell="D3" sqref="D3:G42"/>
    </sheetView>
  </sheetViews>
  <sheetFormatPr defaultColWidth="9.140625" defaultRowHeight="12.75"/>
  <cols>
    <col min="1" max="1" width="5.421875" style="1" customWidth="1"/>
    <col min="2" max="2" width="52.421875" style="3" customWidth="1"/>
    <col min="3" max="3" width="34.57421875" style="3" customWidth="1"/>
    <col min="4" max="4" width="11.00390625" style="1" customWidth="1"/>
    <col min="5" max="6" width="9.140625" style="1" customWidth="1"/>
    <col min="7" max="7" width="21.28125" style="1" bestFit="1" customWidth="1"/>
    <col min="8" max="8" width="9.140625" style="1" customWidth="1"/>
    <col min="9" max="9" width="18.7109375" style="1" bestFit="1" customWidth="1"/>
    <col min="10" max="16384" width="9.140625" style="1" customWidth="1"/>
  </cols>
  <sheetData>
    <row r="1" ht="42">
      <c r="B1" s="2" t="s">
        <v>24</v>
      </c>
    </row>
    <row r="2" spans="4:7" ht="20.25">
      <c r="D2" s="1" t="s">
        <v>27</v>
      </c>
      <c r="E2" s="1" t="s">
        <v>28</v>
      </c>
      <c r="F2" s="1" t="s">
        <v>29</v>
      </c>
      <c r="G2" s="1" t="s">
        <v>44</v>
      </c>
    </row>
    <row r="3" spans="1:6" ht="20.25">
      <c r="A3" s="1">
        <v>1</v>
      </c>
      <c r="B3" s="3" t="s">
        <v>1</v>
      </c>
      <c r="E3" s="1">
        <v>4</v>
      </c>
      <c r="F3" s="1">
        <v>1</v>
      </c>
    </row>
    <row r="4" spans="1:7" ht="20.25">
      <c r="A4" s="1">
        <v>1</v>
      </c>
      <c r="B4" s="3" t="s">
        <v>0</v>
      </c>
      <c r="E4" s="1">
        <v>2</v>
      </c>
      <c r="F4" s="1">
        <v>1</v>
      </c>
      <c r="G4" s="1">
        <f aca="true" t="shared" si="0" ref="G4:G36">E4*F4</f>
        <v>2</v>
      </c>
    </row>
    <row r="5" spans="1:7" ht="20.25">
      <c r="A5" s="1">
        <v>1</v>
      </c>
      <c r="C5" s="1"/>
      <c r="G5" s="1">
        <f t="shared" si="0"/>
        <v>0</v>
      </c>
    </row>
    <row r="6" spans="1:7" ht="40.5">
      <c r="A6" s="1">
        <v>1</v>
      </c>
      <c r="B6" s="3" t="s">
        <v>2</v>
      </c>
      <c r="D6" s="1">
        <v>5000</v>
      </c>
      <c r="G6" s="1">
        <f t="shared" si="0"/>
        <v>0</v>
      </c>
    </row>
    <row r="7" spans="1:7" ht="40.5">
      <c r="A7" s="1">
        <v>1</v>
      </c>
      <c r="C7" s="3" t="s">
        <v>3</v>
      </c>
      <c r="G7" s="1">
        <f t="shared" si="0"/>
        <v>0</v>
      </c>
    </row>
    <row r="8" spans="1:7" ht="40.5">
      <c r="A8" s="1">
        <v>1</v>
      </c>
      <c r="C8" s="3" t="s">
        <v>4</v>
      </c>
      <c r="G8" s="1">
        <f t="shared" si="0"/>
        <v>0</v>
      </c>
    </row>
    <row r="9" spans="1:7" ht="81">
      <c r="A9" s="1">
        <v>1</v>
      </c>
      <c r="C9" s="3" t="s">
        <v>5</v>
      </c>
      <c r="G9" s="1">
        <f t="shared" si="0"/>
        <v>0</v>
      </c>
    </row>
    <row r="10" spans="1:7" ht="40.5">
      <c r="A10" s="1">
        <v>1</v>
      </c>
      <c r="B10" s="3" t="s">
        <v>6</v>
      </c>
      <c r="D10" s="1">
        <v>1000</v>
      </c>
      <c r="E10" s="1">
        <v>1</v>
      </c>
      <c r="F10" s="1">
        <v>1</v>
      </c>
      <c r="G10" s="1">
        <f t="shared" si="0"/>
        <v>1</v>
      </c>
    </row>
    <row r="11" spans="2:7" ht="40.5">
      <c r="B11" s="3" t="s">
        <v>9</v>
      </c>
      <c r="E11" s="1">
        <v>1</v>
      </c>
      <c r="F11" s="1">
        <v>1</v>
      </c>
      <c r="G11" s="1">
        <f t="shared" si="0"/>
        <v>1</v>
      </c>
    </row>
    <row r="12" spans="2:7" ht="81">
      <c r="B12" s="3" t="s">
        <v>43</v>
      </c>
      <c r="E12" s="1">
        <v>1</v>
      </c>
      <c r="F12" s="1">
        <v>1</v>
      </c>
      <c r="G12" s="1">
        <f t="shared" si="0"/>
        <v>1</v>
      </c>
    </row>
    <row r="13" spans="1:7" ht="40.5">
      <c r="A13" s="1">
        <v>1</v>
      </c>
      <c r="B13" s="3" t="s">
        <v>7</v>
      </c>
      <c r="E13" s="1">
        <v>1</v>
      </c>
      <c r="F13" s="1">
        <v>1</v>
      </c>
      <c r="G13" s="1">
        <f t="shared" si="0"/>
        <v>1</v>
      </c>
    </row>
    <row r="14" spans="1:7" ht="40.5">
      <c r="A14" s="1">
        <v>1</v>
      </c>
      <c r="B14" s="3" t="s">
        <v>8</v>
      </c>
      <c r="E14" s="1">
        <v>1</v>
      </c>
      <c r="F14" s="1">
        <v>1</v>
      </c>
      <c r="G14" s="1">
        <f t="shared" si="0"/>
        <v>1</v>
      </c>
    </row>
    <row r="15" spans="1:7" ht="40.5">
      <c r="A15" s="1">
        <v>1</v>
      </c>
      <c r="B15" s="3" t="s">
        <v>10</v>
      </c>
      <c r="G15" s="1">
        <f t="shared" si="0"/>
        <v>0</v>
      </c>
    </row>
    <row r="16" spans="1:7" ht="60.75">
      <c r="A16" s="1">
        <v>1</v>
      </c>
      <c r="C16" s="3" t="s">
        <v>11</v>
      </c>
      <c r="G16" s="1">
        <f t="shared" si="0"/>
        <v>0</v>
      </c>
    </row>
    <row r="17" spans="1:7" ht="81">
      <c r="A17" s="1">
        <v>1</v>
      </c>
      <c r="B17" s="3" t="s">
        <v>12</v>
      </c>
      <c r="E17" s="1">
        <v>2</v>
      </c>
      <c r="F17" s="1">
        <v>2</v>
      </c>
      <c r="G17" s="1">
        <f t="shared" si="0"/>
        <v>4</v>
      </c>
    </row>
    <row r="18" spans="1:7" ht="81">
      <c r="A18" s="1">
        <v>1</v>
      </c>
      <c r="B18" s="3" t="s">
        <v>13</v>
      </c>
      <c r="E18" s="1">
        <v>1</v>
      </c>
      <c r="F18" s="1">
        <v>1</v>
      </c>
      <c r="G18" s="1">
        <f t="shared" si="0"/>
        <v>1</v>
      </c>
    </row>
    <row r="19" spans="1:7" ht="40.5">
      <c r="A19" s="1">
        <v>1</v>
      </c>
      <c r="B19" s="3" t="s">
        <v>14</v>
      </c>
      <c r="E19" s="1">
        <v>1</v>
      </c>
      <c r="F19" s="1">
        <v>1</v>
      </c>
      <c r="G19" s="1">
        <f t="shared" si="0"/>
        <v>1</v>
      </c>
    </row>
    <row r="20" spans="1:7" ht="81">
      <c r="A20" s="1">
        <v>2</v>
      </c>
      <c r="B20" s="3" t="s">
        <v>30</v>
      </c>
      <c r="E20" s="1">
        <v>2</v>
      </c>
      <c r="F20" s="1">
        <v>5</v>
      </c>
      <c r="G20" s="1">
        <f t="shared" si="0"/>
        <v>10</v>
      </c>
    </row>
    <row r="21" spans="1:7" ht="60.75">
      <c r="A21" s="1" t="s">
        <v>34</v>
      </c>
      <c r="C21" s="3" t="s">
        <v>26</v>
      </c>
      <c r="G21" s="1">
        <f t="shared" si="0"/>
        <v>0</v>
      </c>
    </row>
    <row r="22" spans="1:7" ht="20.25">
      <c r="A22" s="1">
        <v>3</v>
      </c>
      <c r="B22" s="3" t="s">
        <v>15</v>
      </c>
      <c r="G22" s="1">
        <f t="shared" si="0"/>
        <v>0</v>
      </c>
    </row>
    <row r="23" spans="1:7" ht="40.5">
      <c r="A23" s="1">
        <v>4</v>
      </c>
      <c r="B23" s="3" t="s">
        <v>33</v>
      </c>
      <c r="D23" s="1">
        <v>0</v>
      </c>
      <c r="E23" s="1">
        <v>0</v>
      </c>
      <c r="F23" s="1">
        <v>0</v>
      </c>
      <c r="G23" s="1">
        <f t="shared" si="0"/>
        <v>0</v>
      </c>
    </row>
    <row r="24" spans="1:7" ht="81">
      <c r="A24" s="1" t="s">
        <v>35</v>
      </c>
      <c r="C24" s="3" t="s">
        <v>31</v>
      </c>
      <c r="E24" s="1">
        <v>0</v>
      </c>
      <c r="F24" s="1">
        <v>0</v>
      </c>
      <c r="G24" s="1">
        <f t="shared" si="0"/>
        <v>0</v>
      </c>
    </row>
    <row r="25" spans="1:7" ht="60.75">
      <c r="A25" s="1" t="s">
        <v>36</v>
      </c>
      <c r="C25" s="3" t="s">
        <v>32</v>
      </c>
      <c r="E25" s="1">
        <v>0</v>
      </c>
      <c r="F25" s="1">
        <v>0</v>
      </c>
      <c r="G25" s="1">
        <f t="shared" si="0"/>
        <v>0</v>
      </c>
    </row>
    <row r="26" spans="1:7" ht="60.75">
      <c r="A26" s="1">
        <v>5</v>
      </c>
      <c r="B26" s="3" t="s">
        <v>25</v>
      </c>
      <c r="E26" s="1">
        <v>2</v>
      </c>
      <c r="F26" s="1">
        <v>1</v>
      </c>
      <c r="G26" s="1">
        <f t="shared" si="0"/>
        <v>2</v>
      </c>
    </row>
    <row r="27" spans="1:7" ht="40.5">
      <c r="A27" s="1" t="s">
        <v>37</v>
      </c>
      <c r="C27" s="3" t="s">
        <v>40</v>
      </c>
      <c r="G27" s="1">
        <f t="shared" si="0"/>
        <v>0</v>
      </c>
    </row>
    <row r="28" spans="1:7" ht="20.25">
      <c r="A28" s="1" t="s">
        <v>38</v>
      </c>
      <c r="C28" s="3" t="s">
        <v>41</v>
      </c>
      <c r="G28" s="1">
        <f t="shared" si="0"/>
        <v>0</v>
      </c>
    </row>
    <row r="29" spans="1:7" ht="20.25">
      <c r="A29" s="1">
        <v>6</v>
      </c>
      <c r="B29" s="3" t="s">
        <v>16</v>
      </c>
      <c r="E29" s="1">
        <v>2</v>
      </c>
      <c r="F29" s="1">
        <v>1</v>
      </c>
      <c r="G29" s="1">
        <f t="shared" si="0"/>
        <v>2</v>
      </c>
    </row>
    <row r="30" spans="2:7" ht="20.25">
      <c r="B30" s="3" t="s">
        <v>46</v>
      </c>
      <c r="D30" s="1">
        <v>1000</v>
      </c>
      <c r="E30" s="1">
        <v>2</v>
      </c>
      <c r="F30" s="1">
        <v>1</v>
      </c>
      <c r="G30" s="1">
        <f t="shared" si="0"/>
        <v>2</v>
      </c>
    </row>
    <row r="31" spans="1:7" ht="102">
      <c r="A31" s="1">
        <v>7</v>
      </c>
      <c r="B31" s="3" t="s">
        <v>42</v>
      </c>
      <c r="D31" s="1">
        <v>0</v>
      </c>
      <c r="E31" s="1">
        <v>0</v>
      </c>
      <c r="F31" s="1">
        <v>0</v>
      </c>
      <c r="G31" s="1">
        <f t="shared" si="0"/>
        <v>0</v>
      </c>
    </row>
    <row r="32" spans="1:7" ht="60.75">
      <c r="A32" s="1" t="s">
        <v>39</v>
      </c>
      <c r="C32" s="3" t="s">
        <v>17</v>
      </c>
      <c r="G32" s="1">
        <f t="shared" si="0"/>
        <v>0</v>
      </c>
    </row>
    <row r="33" spans="2:7" ht="40.5">
      <c r="B33" s="3" t="s">
        <v>20</v>
      </c>
      <c r="C33" s="3" t="s">
        <v>47</v>
      </c>
      <c r="E33" s="1">
        <v>2</v>
      </c>
      <c r="F33" s="1">
        <v>4</v>
      </c>
      <c r="G33" s="1">
        <f t="shared" si="0"/>
        <v>8</v>
      </c>
    </row>
    <row r="34" spans="2:7" ht="40.5">
      <c r="B34" s="3" t="s">
        <v>18</v>
      </c>
      <c r="E34" s="1">
        <v>2</v>
      </c>
      <c r="F34" s="1">
        <v>0.5</v>
      </c>
      <c r="G34" s="1">
        <f t="shared" si="0"/>
        <v>1</v>
      </c>
    </row>
    <row r="35" spans="2:7" ht="20.25">
      <c r="B35" s="3" t="s">
        <v>19</v>
      </c>
      <c r="E35" s="1">
        <v>2</v>
      </c>
      <c r="F35" s="1">
        <v>1</v>
      </c>
      <c r="G35" s="1">
        <f t="shared" si="0"/>
        <v>2</v>
      </c>
    </row>
    <row r="36" spans="2:7" ht="20.25">
      <c r="B36" s="3" t="s">
        <v>22</v>
      </c>
      <c r="E36" s="1">
        <v>0</v>
      </c>
      <c r="F36" s="1">
        <v>2</v>
      </c>
      <c r="G36" s="1">
        <f t="shared" si="0"/>
        <v>0</v>
      </c>
    </row>
    <row r="37" spans="2:8" ht="20.25">
      <c r="B37" s="3" t="s">
        <v>21</v>
      </c>
      <c r="D37" s="1">
        <f>SUM(D3:D36)</f>
        <v>7000</v>
      </c>
      <c r="G37" s="1">
        <f>SUM(G3:G36)</f>
        <v>40</v>
      </c>
      <c r="H37" s="1" t="s">
        <v>45</v>
      </c>
    </row>
    <row r="38" ht="40.5">
      <c r="C38" s="3" t="s">
        <v>23</v>
      </c>
    </row>
    <row r="40" spans="4:7" ht="20.25">
      <c r="D40" s="14" t="s">
        <v>48</v>
      </c>
      <c r="E40" s="15"/>
      <c r="F40" s="15"/>
      <c r="G40" s="4">
        <f>18*G37*85*8</f>
        <v>489600</v>
      </c>
    </row>
    <row r="41" spans="6:7" ht="20.25">
      <c r="F41" s="3" t="s">
        <v>49</v>
      </c>
      <c r="G41" s="4">
        <f>18*D37</f>
        <v>126000</v>
      </c>
    </row>
    <row r="42" spans="6:9" ht="20.25">
      <c r="F42" s="5" t="s">
        <v>50</v>
      </c>
      <c r="G42" s="4">
        <f>G41+G40</f>
        <v>615600</v>
      </c>
      <c r="I42" s="4">
        <f>Baseline!G42-'no inner shim'!G42</f>
        <v>363600</v>
      </c>
    </row>
  </sheetData>
  <mergeCells count="1">
    <mergeCell ref="D40:F40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44"/>
  <sheetViews>
    <sheetView zoomScale="40" zoomScaleNormal="40" workbookViewId="0" topLeftCell="A1">
      <pane ySplit="468" topLeftCell="BM1" activePane="bottomLeft" state="split"/>
      <selection pane="topLeft" activeCell="D26" sqref="D26"/>
      <selection pane="bottomLeft" activeCell="G42" sqref="D3:G42"/>
    </sheetView>
  </sheetViews>
  <sheetFormatPr defaultColWidth="9.140625" defaultRowHeight="12.75"/>
  <cols>
    <col min="1" max="1" width="4.7109375" style="1" bestFit="1" customWidth="1"/>
    <col min="2" max="2" width="74.8515625" style="3" bestFit="1" customWidth="1"/>
    <col min="3" max="3" width="49.28125" style="3" bestFit="1" customWidth="1"/>
    <col min="4" max="4" width="10.421875" style="1" bestFit="1" customWidth="1"/>
    <col min="5" max="5" width="8.8515625" style="1" bestFit="1" customWidth="1"/>
    <col min="6" max="6" width="16.421875" style="1" bestFit="1" customWidth="1"/>
    <col min="7" max="7" width="19.00390625" style="1" bestFit="1" customWidth="1"/>
    <col min="8" max="8" width="12.00390625" style="1" bestFit="1" customWidth="1"/>
    <col min="9" max="9" width="19.00390625" style="1" bestFit="1" customWidth="1"/>
    <col min="10" max="16384" width="9.140625" style="1" customWidth="1"/>
  </cols>
  <sheetData>
    <row r="1" ht="21">
      <c r="B1" s="2" t="s">
        <v>24</v>
      </c>
    </row>
    <row r="2" spans="4:7" ht="20.25">
      <c r="D2" s="1" t="s">
        <v>27</v>
      </c>
      <c r="E2" s="1" t="s">
        <v>28</v>
      </c>
      <c r="F2" s="1" t="s">
        <v>29</v>
      </c>
      <c r="G2" s="1" t="s">
        <v>44</v>
      </c>
    </row>
    <row r="3" spans="1:6" ht="20.25">
      <c r="A3" s="1">
        <v>1</v>
      </c>
      <c r="B3" s="3" t="s">
        <v>1</v>
      </c>
      <c r="E3" s="1">
        <v>4</v>
      </c>
      <c r="F3" s="1">
        <v>1</v>
      </c>
    </row>
    <row r="4" spans="1:7" ht="20.25">
      <c r="A4" s="1">
        <v>1</v>
      </c>
      <c r="B4" s="3" t="s">
        <v>0</v>
      </c>
      <c r="E4" s="1">
        <v>2</v>
      </c>
      <c r="F4" s="1">
        <v>1</v>
      </c>
      <c r="G4" s="1">
        <f aca="true" t="shared" si="0" ref="G4:G36">E4*F4</f>
        <v>2</v>
      </c>
    </row>
    <row r="5" spans="1:7" ht="20.25">
      <c r="A5" s="1">
        <v>1</v>
      </c>
      <c r="C5" s="1"/>
      <c r="G5" s="1">
        <f t="shared" si="0"/>
        <v>0</v>
      </c>
    </row>
    <row r="6" spans="1:7" ht="40.5">
      <c r="A6" s="1">
        <v>1</v>
      </c>
      <c r="B6" s="3" t="s">
        <v>2</v>
      </c>
      <c r="D6" s="1">
        <v>5000</v>
      </c>
      <c r="G6" s="1">
        <f t="shared" si="0"/>
        <v>0</v>
      </c>
    </row>
    <row r="7" spans="1:7" ht="20.25">
      <c r="A7" s="1">
        <v>1</v>
      </c>
      <c r="C7" s="3" t="s">
        <v>3</v>
      </c>
      <c r="G7" s="1">
        <f t="shared" si="0"/>
        <v>0</v>
      </c>
    </row>
    <row r="8" spans="1:7" ht="20.25">
      <c r="A8" s="1">
        <v>1</v>
      </c>
      <c r="C8" s="3" t="s">
        <v>4</v>
      </c>
      <c r="G8" s="1">
        <f t="shared" si="0"/>
        <v>0</v>
      </c>
    </row>
    <row r="9" spans="1:7" ht="60.75">
      <c r="A9" s="1">
        <v>1</v>
      </c>
      <c r="C9" s="3" t="s">
        <v>5</v>
      </c>
      <c r="G9" s="1">
        <f t="shared" si="0"/>
        <v>0</v>
      </c>
    </row>
    <row r="10" spans="1:7" ht="20.25">
      <c r="A10" s="1">
        <v>1</v>
      </c>
      <c r="B10" s="3" t="s">
        <v>6</v>
      </c>
      <c r="D10" s="1">
        <v>1000</v>
      </c>
      <c r="E10" s="1">
        <v>1</v>
      </c>
      <c r="F10" s="1">
        <v>1</v>
      </c>
      <c r="G10" s="1">
        <f t="shared" si="0"/>
        <v>1</v>
      </c>
    </row>
    <row r="11" spans="2:7" ht="20.25">
      <c r="B11" s="3" t="s">
        <v>9</v>
      </c>
      <c r="E11" s="1">
        <v>1</v>
      </c>
      <c r="F11" s="1">
        <v>1</v>
      </c>
      <c r="G11" s="1">
        <f t="shared" si="0"/>
        <v>1</v>
      </c>
    </row>
    <row r="12" spans="2:7" ht="60.75">
      <c r="B12" s="3" t="s">
        <v>43</v>
      </c>
      <c r="E12" s="1">
        <v>1</v>
      </c>
      <c r="F12" s="1">
        <v>1</v>
      </c>
      <c r="G12" s="1">
        <f t="shared" si="0"/>
        <v>1</v>
      </c>
    </row>
    <row r="13" spans="1:7" ht="40.5">
      <c r="A13" s="1">
        <v>1</v>
      </c>
      <c r="B13" s="3" t="s">
        <v>7</v>
      </c>
      <c r="E13" s="1">
        <v>1</v>
      </c>
      <c r="F13" s="1">
        <v>1</v>
      </c>
      <c r="G13" s="1">
        <f t="shared" si="0"/>
        <v>1</v>
      </c>
    </row>
    <row r="14" spans="1:7" ht="40.5">
      <c r="A14" s="1">
        <v>1</v>
      </c>
      <c r="B14" s="3" t="s">
        <v>8</v>
      </c>
      <c r="E14" s="1">
        <v>1</v>
      </c>
      <c r="F14" s="1">
        <v>1</v>
      </c>
      <c r="G14" s="1">
        <f t="shared" si="0"/>
        <v>1</v>
      </c>
    </row>
    <row r="15" spans="1:7" ht="40.5">
      <c r="A15" s="1">
        <v>1</v>
      </c>
      <c r="B15" s="3" t="s">
        <v>10</v>
      </c>
      <c r="G15" s="1">
        <f t="shared" si="0"/>
        <v>0</v>
      </c>
    </row>
    <row r="16" spans="1:7" ht="40.5">
      <c r="A16" s="1">
        <v>1</v>
      </c>
      <c r="C16" s="3" t="s">
        <v>11</v>
      </c>
      <c r="G16" s="1">
        <f t="shared" si="0"/>
        <v>0</v>
      </c>
    </row>
    <row r="17" spans="1:7" ht="60.75">
      <c r="A17" s="1">
        <v>1</v>
      </c>
      <c r="B17" s="3" t="s">
        <v>12</v>
      </c>
      <c r="E17" s="1">
        <v>2</v>
      </c>
      <c r="F17" s="1">
        <v>1</v>
      </c>
      <c r="G17" s="1">
        <f t="shared" si="0"/>
        <v>2</v>
      </c>
    </row>
    <row r="18" spans="1:7" ht="60.75">
      <c r="A18" s="1">
        <v>1</v>
      </c>
      <c r="B18" s="3" t="s">
        <v>13</v>
      </c>
      <c r="E18" s="1">
        <v>1</v>
      </c>
      <c r="F18" s="1">
        <v>1</v>
      </c>
      <c r="G18" s="1">
        <f t="shared" si="0"/>
        <v>1</v>
      </c>
    </row>
    <row r="19" spans="1:7" ht="40.5">
      <c r="A19" s="1">
        <v>1</v>
      </c>
      <c r="B19" s="3" t="s">
        <v>14</v>
      </c>
      <c r="E19" s="1">
        <v>1</v>
      </c>
      <c r="F19" s="1">
        <v>1</v>
      </c>
      <c r="G19" s="1">
        <f t="shared" si="0"/>
        <v>1</v>
      </c>
    </row>
    <row r="20" spans="1:7" ht="60.75">
      <c r="A20" s="1">
        <v>2</v>
      </c>
      <c r="B20" s="3" t="s">
        <v>30</v>
      </c>
      <c r="E20" s="1">
        <v>2</v>
      </c>
      <c r="F20" s="1">
        <v>5</v>
      </c>
      <c r="G20" s="1">
        <f t="shared" si="0"/>
        <v>10</v>
      </c>
    </row>
    <row r="21" spans="1:7" ht="40.5">
      <c r="A21" s="1" t="s">
        <v>34</v>
      </c>
      <c r="C21" s="3" t="s">
        <v>26</v>
      </c>
      <c r="G21" s="1">
        <f t="shared" si="0"/>
        <v>0</v>
      </c>
    </row>
    <row r="22" spans="1:7" ht="20.25">
      <c r="A22" s="1">
        <v>3</v>
      </c>
      <c r="B22" s="3" t="s">
        <v>15</v>
      </c>
      <c r="G22" s="1">
        <f t="shared" si="0"/>
        <v>0</v>
      </c>
    </row>
    <row r="23" spans="1:7" ht="20.25">
      <c r="A23" s="1">
        <v>4</v>
      </c>
      <c r="B23" s="3" t="s">
        <v>33</v>
      </c>
      <c r="D23" s="1">
        <v>0</v>
      </c>
      <c r="E23" s="1">
        <v>0</v>
      </c>
      <c r="F23" s="1">
        <v>0</v>
      </c>
      <c r="G23" s="1">
        <f t="shared" si="0"/>
        <v>0</v>
      </c>
    </row>
    <row r="24" spans="1:7" ht="60.75">
      <c r="A24" s="1" t="s">
        <v>35</v>
      </c>
      <c r="C24" s="3" t="s">
        <v>31</v>
      </c>
      <c r="E24" s="1">
        <v>0</v>
      </c>
      <c r="F24" s="1">
        <v>0</v>
      </c>
      <c r="G24" s="1">
        <f t="shared" si="0"/>
        <v>0</v>
      </c>
    </row>
    <row r="25" spans="1:7" ht="40.5">
      <c r="A25" s="1" t="s">
        <v>36</v>
      </c>
      <c r="C25" s="3" t="s">
        <v>32</v>
      </c>
      <c r="E25" s="1">
        <v>0</v>
      </c>
      <c r="F25" s="1">
        <v>0</v>
      </c>
      <c r="G25" s="1">
        <f t="shared" si="0"/>
        <v>0</v>
      </c>
    </row>
    <row r="26" spans="1:7" ht="40.5">
      <c r="A26" s="1">
        <v>5</v>
      </c>
      <c r="B26" s="3" t="s">
        <v>25</v>
      </c>
      <c r="E26" s="1">
        <v>2</v>
      </c>
      <c r="F26" s="1">
        <v>1</v>
      </c>
      <c r="G26" s="1">
        <f t="shared" si="0"/>
        <v>2</v>
      </c>
    </row>
    <row r="27" spans="1:7" ht="40.5">
      <c r="A27" s="1" t="s">
        <v>37</v>
      </c>
      <c r="C27" s="3" t="s">
        <v>40</v>
      </c>
      <c r="G27" s="1">
        <f t="shared" si="0"/>
        <v>0</v>
      </c>
    </row>
    <row r="28" spans="1:7" ht="20.25">
      <c r="A28" s="1" t="s">
        <v>38</v>
      </c>
      <c r="C28" s="3" t="s">
        <v>41</v>
      </c>
      <c r="G28" s="1">
        <f t="shared" si="0"/>
        <v>0</v>
      </c>
    </row>
    <row r="29" spans="1:7" ht="20.25">
      <c r="A29" s="1">
        <v>6</v>
      </c>
      <c r="B29" s="3" t="s">
        <v>16</v>
      </c>
      <c r="E29" s="1">
        <v>2</v>
      </c>
      <c r="F29" s="1">
        <v>1</v>
      </c>
      <c r="G29" s="1">
        <f t="shared" si="0"/>
        <v>2</v>
      </c>
    </row>
    <row r="30" spans="2:7" ht="20.25">
      <c r="B30" s="3" t="s">
        <v>46</v>
      </c>
      <c r="D30" s="1">
        <v>1000</v>
      </c>
      <c r="E30" s="1">
        <v>2</v>
      </c>
      <c r="F30" s="1">
        <v>1</v>
      </c>
      <c r="G30" s="1">
        <f t="shared" si="0"/>
        <v>2</v>
      </c>
    </row>
    <row r="31" spans="1:7" ht="81">
      <c r="A31" s="1">
        <v>7</v>
      </c>
      <c r="B31" s="3" t="s">
        <v>42</v>
      </c>
      <c r="D31" s="1">
        <v>0</v>
      </c>
      <c r="E31" s="1">
        <v>0</v>
      </c>
      <c r="F31" s="1">
        <v>0</v>
      </c>
      <c r="G31" s="1">
        <f t="shared" si="0"/>
        <v>0</v>
      </c>
    </row>
    <row r="32" spans="1:7" ht="40.5">
      <c r="A32" s="1">
        <v>7</v>
      </c>
      <c r="C32" s="3" t="s">
        <v>17</v>
      </c>
      <c r="G32" s="1">
        <f t="shared" si="0"/>
        <v>0</v>
      </c>
    </row>
    <row r="33" spans="1:7" ht="20.25">
      <c r="A33" s="1">
        <v>7</v>
      </c>
      <c r="B33" s="3" t="s">
        <v>20</v>
      </c>
      <c r="C33" s="3" t="s">
        <v>47</v>
      </c>
      <c r="E33" s="1">
        <v>2</v>
      </c>
      <c r="F33" s="1">
        <v>4</v>
      </c>
      <c r="G33" s="1">
        <f t="shared" si="0"/>
        <v>8</v>
      </c>
    </row>
    <row r="34" spans="1:7" ht="20.25">
      <c r="A34" s="1">
        <v>7</v>
      </c>
      <c r="B34" s="3" t="s">
        <v>18</v>
      </c>
      <c r="E34" s="1">
        <v>2</v>
      </c>
      <c r="F34" s="1">
        <v>0.5</v>
      </c>
      <c r="G34" s="1">
        <f t="shared" si="0"/>
        <v>1</v>
      </c>
    </row>
    <row r="35" spans="1:7" ht="20.25">
      <c r="A35" s="1">
        <v>7</v>
      </c>
      <c r="B35" s="3" t="s">
        <v>19</v>
      </c>
      <c r="E35" s="1">
        <v>2</v>
      </c>
      <c r="F35" s="1">
        <v>1</v>
      </c>
      <c r="G35" s="1">
        <f t="shared" si="0"/>
        <v>2</v>
      </c>
    </row>
    <row r="36" spans="1:7" ht="20.25">
      <c r="A36" s="1">
        <v>7</v>
      </c>
      <c r="B36" s="3" t="s">
        <v>22</v>
      </c>
      <c r="E36" s="1">
        <v>0</v>
      </c>
      <c r="F36" s="1">
        <v>0</v>
      </c>
      <c r="G36" s="1">
        <f t="shared" si="0"/>
        <v>0</v>
      </c>
    </row>
    <row r="37" spans="1:8" ht="40.5">
      <c r="A37" s="1">
        <v>7</v>
      </c>
      <c r="B37" s="3" t="s">
        <v>21</v>
      </c>
      <c r="C37" s="3" t="s">
        <v>23</v>
      </c>
      <c r="D37" s="1">
        <f>SUM(D3:D36)</f>
        <v>7000</v>
      </c>
      <c r="E37" s="1">
        <f>SUM(E3:E36)</f>
        <v>29</v>
      </c>
      <c r="F37" s="1">
        <f>SUM(F3:F36)</f>
        <v>23.5</v>
      </c>
      <c r="G37" s="1">
        <f>SUM(G3:G36)</f>
        <v>38</v>
      </c>
      <c r="H37" s="1" t="s">
        <v>45</v>
      </c>
    </row>
    <row r="38" ht="20.25">
      <c r="A38" s="1">
        <v>7</v>
      </c>
    </row>
    <row r="39" ht="20.25">
      <c r="A39" s="1">
        <v>7</v>
      </c>
    </row>
    <row r="40" spans="1:7" ht="20.25">
      <c r="A40" s="1">
        <v>7</v>
      </c>
      <c r="D40" s="14" t="s">
        <v>48</v>
      </c>
      <c r="E40" s="15"/>
      <c r="F40" s="15"/>
      <c r="G40" s="4">
        <f>18*G37*85*8</f>
        <v>465120</v>
      </c>
    </row>
    <row r="41" spans="1:7" ht="20.25">
      <c r="A41" s="1">
        <v>7</v>
      </c>
      <c r="F41" s="3" t="s">
        <v>49</v>
      </c>
      <c r="G41" s="4">
        <f>18*D37</f>
        <v>126000</v>
      </c>
    </row>
    <row r="42" spans="1:9" ht="20.25">
      <c r="A42" s="1">
        <v>7</v>
      </c>
      <c r="F42" s="5" t="s">
        <v>50</v>
      </c>
      <c r="G42" s="4">
        <f>G41+G40</f>
        <v>591120</v>
      </c>
      <c r="I42" s="4">
        <f>Baseline!G42-Optimized!G42</f>
        <v>388080</v>
      </c>
    </row>
    <row r="43" ht="20.25">
      <c r="A43" s="1">
        <v>7</v>
      </c>
    </row>
    <row r="44" ht="20.25">
      <c r="A44" s="1">
        <v>7</v>
      </c>
    </row>
  </sheetData>
  <mergeCells count="1">
    <mergeCell ref="D40:F40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W44"/>
  <sheetViews>
    <sheetView tabSelected="1" zoomScale="55" zoomScaleNormal="55" workbookViewId="0" topLeftCell="A1">
      <pane ySplit="588" topLeftCell="BM1" activePane="bottomLeft" state="split"/>
      <selection pane="topLeft" activeCell="A1" sqref="A1:A16384"/>
      <selection pane="bottomLeft" activeCell="D28" sqref="D28"/>
    </sheetView>
  </sheetViews>
  <sheetFormatPr defaultColWidth="9.140625" defaultRowHeight="12.75"/>
  <cols>
    <col min="1" max="1" width="13.28125" style="8" bestFit="1" customWidth="1"/>
    <col min="2" max="2" width="5.421875" style="1" customWidth="1"/>
    <col min="3" max="3" width="52.421875" style="9" customWidth="1"/>
    <col min="4" max="4" width="34.57421875" style="9" customWidth="1"/>
    <col min="5" max="5" width="11.57421875" style="1" bestFit="1" customWidth="1"/>
    <col min="6" max="6" width="10.140625" style="1" bestFit="1" customWidth="1"/>
    <col min="7" max="7" width="9.140625" style="1" customWidth="1"/>
    <col min="8" max="8" width="21.421875" style="1" bestFit="1" customWidth="1"/>
    <col min="9" max="9" width="4.7109375" style="1" hidden="1" customWidth="1"/>
    <col min="10" max="10" width="11.57421875" style="1" hidden="1" customWidth="1"/>
    <col min="11" max="11" width="10.140625" style="1" hidden="1" customWidth="1"/>
    <col min="12" max="12" width="9.140625" style="1" hidden="1" customWidth="1"/>
    <col min="13" max="13" width="18.7109375" style="1" hidden="1" customWidth="1"/>
    <col min="14" max="14" width="3.28125" style="1" hidden="1" customWidth="1"/>
    <col min="15" max="15" width="11.7109375" style="1" hidden="1" customWidth="1"/>
    <col min="16" max="16" width="10.140625" style="1" hidden="1" customWidth="1"/>
    <col min="17" max="17" width="9.140625" style="1" hidden="1" customWidth="1"/>
    <col min="18" max="18" width="18.7109375" style="1" hidden="1" customWidth="1"/>
    <col min="19" max="19" width="2.7109375" style="1" hidden="1" customWidth="1"/>
    <col min="20" max="20" width="20.00390625" style="1" customWidth="1"/>
    <col min="21" max="22" width="9.140625" style="1" customWidth="1"/>
    <col min="23" max="23" width="18.7109375" style="1" bestFit="1" customWidth="1"/>
    <col min="24" max="16384" width="9.140625" style="1" customWidth="1"/>
  </cols>
  <sheetData>
    <row r="1" spans="3:20" ht="21">
      <c r="C1" s="6" t="s">
        <v>24</v>
      </c>
      <c r="J1" s="6" t="s">
        <v>51</v>
      </c>
      <c r="O1" s="6" t="s">
        <v>52</v>
      </c>
      <c r="T1" s="6" t="s">
        <v>53</v>
      </c>
    </row>
    <row r="2" spans="5:23" ht="21">
      <c r="E2" s="1" t="s">
        <v>27</v>
      </c>
      <c r="F2" s="1" t="s">
        <v>28</v>
      </c>
      <c r="G2" s="1" t="s">
        <v>29</v>
      </c>
      <c r="H2" s="1" t="s">
        <v>44</v>
      </c>
      <c r="J2" s="1" t="s">
        <v>27</v>
      </c>
      <c r="K2" s="1" t="s">
        <v>28</v>
      </c>
      <c r="L2" s="1" t="s">
        <v>29</v>
      </c>
      <c r="M2" s="1" t="s">
        <v>44</v>
      </c>
      <c r="O2" s="1" t="s">
        <v>27</v>
      </c>
      <c r="P2" s="1" t="s">
        <v>28</v>
      </c>
      <c r="Q2" s="1" t="s">
        <v>29</v>
      </c>
      <c r="R2" s="1" t="s">
        <v>44</v>
      </c>
      <c r="T2" s="1" t="s">
        <v>57</v>
      </c>
      <c r="U2" s="1" t="s">
        <v>28</v>
      </c>
      <c r="V2" s="1" t="s">
        <v>29</v>
      </c>
      <c r="W2" s="1" t="s">
        <v>44</v>
      </c>
    </row>
    <row r="3" spans="4:20" ht="21">
      <c r="D3" s="10"/>
      <c r="T3" s="1" t="s">
        <v>58</v>
      </c>
    </row>
    <row r="4" spans="1:23" ht="60.75">
      <c r="A4" s="8" t="s">
        <v>64</v>
      </c>
      <c r="B4" s="1">
        <v>1</v>
      </c>
      <c r="C4" s="9" t="s">
        <v>2</v>
      </c>
      <c r="D4" s="9" t="s">
        <v>60</v>
      </c>
      <c r="E4" s="1">
        <v>5000</v>
      </c>
      <c r="H4" s="1">
        <f aca="true" t="shared" si="0" ref="H4:H37">F4*G4</f>
        <v>0</v>
      </c>
      <c r="J4" s="1">
        <v>5000</v>
      </c>
      <c r="M4" s="1">
        <f aca="true" t="shared" si="1" ref="M4:M37">K4*L4</f>
        <v>0</v>
      </c>
      <c r="O4" s="1">
        <v>5000</v>
      </c>
      <c r="R4" s="1">
        <f aca="true" t="shared" si="2" ref="R4:R37">P4*Q4</f>
        <v>0</v>
      </c>
      <c r="W4" s="1">
        <f aca="true" t="shared" si="3" ref="W4:W37">U4*V4</f>
        <v>0</v>
      </c>
    </row>
    <row r="5" spans="2:23" ht="81">
      <c r="B5" s="1">
        <v>1</v>
      </c>
      <c r="D5" s="9" t="s">
        <v>5</v>
      </c>
      <c r="H5" s="1">
        <f t="shared" si="0"/>
        <v>0</v>
      </c>
      <c r="M5" s="1">
        <f t="shared" si="1"/>
        <v>0</v>
      </c>
      <c r="R5" s="1">
        <f t="shared" si="2"/>
        <v>0</v>
      </c>
      <c r="W5" s="1">
        <f t="shared" si="3"/>
        <v>0</v>
      </c>
    </row>
    <row r="6" spans="2:23" ht="21">
      <c r="B6" s="1">
        <v>1</v>
      </c>
      <c r="C6" s="9" t="s">
        <v>1</v>
      </c>
      <c r="F6" s="1">
        <v>4</v>
      </c>
      <c r="G6" s="1">
        <v>1</v>
      </c>
      <c r="H6" s="1">
        <f>F6*G6</f>
        <v>4</v>
      </c>
      <c r="K6" s="1">
        <v>4</v>
      </c>
      <c r="L6" s="1">
        <v>1</v>
      </c>
      <c r="M6" s="1">
        <f>K6*L6</f>
        <v>4</v>
      </c>
      <c r="P6" s="1">
        <v>4</v>
      </c>
      <c r="Q6" s="1">
        <v>1</v>
      </c>
      <c r="R6" s="1">
        <f>P6*Q6</f>
        <v>4</v>
      </c>
      <c r="U6" s="1">
        <v>4</v>
      </c>
      <c r="V6" s="1">
        <v>1</v>
      </c>
      <c r="W6" s="1">
        <f>U6*V6</f>
        <v>4</v>
      </c>
    </row>
    <row r="7" spans="2:23" ht="1.5" customHeight="1">
      <c r="B7" s="1">
        <v>1</v>
      </c>
      <c r="C7" s="9" t="s">
        <v>0</v>
      </c>
      <c r="F7" s="1">
        <v>2</v>
      </c>
      <c r="G7" s="1">
        <v>1</v>
      </c>
      <c r="H7" s="1">
        <f>F7*G7</f>
        <v>2</v>
      </c>
      <c r="K7" s="1">
        <v>2</v>
      </c>
      <c r="L7" s="1">
        <v>1</v>
      </c>
      <c r="M7" s="1">
        <f>K7*L7</f>
        <v>2</v>
      </c>
      <c r="P7" s="1">
        <v>2</v>
      </c>
      <c r="Q7" s="1">
        <v>1</v>
      </c>
      <c r="R7" s="1">
        <f>P7*Q7</f>
        <v>2</v>
      </c>
      <c r="U7" s="7" t="s">
        <v>54</v>
      </c>
      <c r="V7" s="7" t="s">
        <v>54</v>
      </c>
      <c r="W7" s="7" t="s">
        <v>54</v>
      </c>
    </row>
    <row r="8" spans="2:23" ht="1.5" customHeight="1">
      <c r="B8" s="1">
        <v>1</v>
      </c>
      <c r="C8" s="9" t="s">
        <v>6</v>
      </c>
      <c r="E8" s="1">
        <v>1000</v>
      </c>
      <c r="F8" s="1">
        <v>1</v>
      </c>
      <c r="G8" s="1">
        <v>1</v>
      </c>
      <c r="H8" s="1">
        <f t="shared" si="0"/>
        <v>1</v>
      </c>
      <c r="J8" s="1">
        <v>1000</v>
      </c>
      <c r="K8" s="1">
        <v>1</v>
      </c>
      <c r="L8" s="1">
        <v>1</v>
      </c>
      <c r="M8" s="1">
        <f t="shared" si="1"/>
        <v>1</v>
      </c>
      <c r="O8" s="1">
        <v>1000</v>
      </c>
      <c r="P8" s="1">
        <v>1</v>
      </c>
      <c r="Q8" s="1">
        <v>1</v>
      </c>
      <c r="R8" s="1">
        <f t="shared" si="2"/>
        <v>1</v>
      </c>
      <c r="T8" s="7"/>
      <c r="U8" s="7" t="s">
        <v>54</v>
      </c>
      <c r="V8" s="7" t="s">
        <v>54</v>
      </c>
      <c r="W8" s="7" t="s">
        <v>54</v>
      </c>
    </row>
    <row r="9" spans="3:23" ht="40.5">
      <c r="C9" s="9" t="s">
        <v>59</v>
      </c>
      <c r="F9" s="1">
        <v>1</v>
      </c>
      <c r="G9" s="1">
        <v>1</v>
      </c>
      <c r="H9" s="1">
        <f t="shared" si="0"/>
        <v>1</v>
      </c>
      <c r="K9" s="1">
        <v>1</v>
      </c>
      <c r="L9" s="1">
        <v>1</v>
      </c>
      <c r="M9" s="1">
        <f t="shared" si="1"/>
        <v>1</v>
      </c>
      <c r="P9" s="1">
        <v>1</v>
      </c>
      <c r="Q9" s="1">
        <v>1</v>
      </c>
      <c r="R9" s="1">
        <f t="shared" si="2"/>
        <v>1</v>
      </c>
      <c r="T9" s="1">
        <v>6</v>
      </c>
      <c r="U9" s="7">
        <v>3</v>
      </c>
      <c r="V9" s="7">
        <v>4</v>
      </c>
      <c r="W9" s="8">
        <f t="shared" si="3"/>
        <v>12</v>
      </c>
    </row>
    <row r="10" spans="3:23" ht="1.5" customHeight="1">
      <c r="C10" s="9" t="s">
        <v>43</v>
      </c>
      <c r="F10" s="1">
        <v>1</v>
      </c>
      <c r="G10" s="1">
        <v>1</v>
      </c>
      <c r="H10" s="1">
        <f t="shared" si="0"/>
        <v>1</v>
      </c>
      <c r="K10" s="1">
        <v>1</v>
      </c>
      <c r="L10" s="1">
        <v>1</v>
      </c>
      <c r="M10" s="1">
        <f t="shared" si="1"/>
        <v>1</v>
      </c>
      <c r="P10" s="1">
        <v>1</v>
      </c>
      <c r="Q10" s="1">
        <v>1</v>
      </c>
      <c r="R10" s="1">
        <f t="shared" si="2"/>
        <v>1</v>
      </c>
      <c r="U10" s="7" t="s">
        <v>54</v>
      </c>
      <c r="V10" s="7" t="s">
        <v>54</v>
      </c>
      <c r="W10" s="7" t="s">
        <v>54</v>
      </c>
    </row>
    <row r="11" spans="2:23" ht="1.5" customHeight="1">
      <c r="B11" s="1">
        <v>1</v>
      </c>
      <c r="C11" s="9" t="s">
        <v>7</v>
      </c>
      <c r="F11" s="1">
        <v>1</v>
      </c>
      <c r="G11" s="1">
        <v>1</v>
      </c>
      <c r="H11" s="1">
        <f t="shared" si="0"/>
        <v>1</v>
      </c>
      <c r="K11" s="1">
        <v>1</v>
      </c>
      <c r="L11" s="1">
        <v>1</v>
      </c>
      <c r="M11" s="1">
        <f t="shared" si="1"/>
        <v>1</v>
      </c>
      <c r="P11" s="1">
        <v>1</v>
      </c>
      <c r="Q11" s="1">
        <v>1</v>
      </c>
      <c r="R11" s="1">
        <f t="shared" si="2"/>
        <v>1</v>
      </c>
      <c r="U11" s="7" t="s">
        <v>54</v>
      </c>
      <c r="V11" s="7" t="s">
        <v>54</v>
      </c>
      <c r="W11" s="7" t="s">
        <v>54</v>
      </c>
    </row>
    <row r="12" spans="2:23" ht="1.5" customHeight="1">
      <c r="B12" s="1">
        <v>1</v>
      </c>
      <c r="C12" s="9" t="s">
        <v>8</v>
      </c>
      <c r="F12" s="1">
        <v>1</v>
      </c>
      <c r="G12" s="1">
        <v>1</v>
      </c>
      <c r="H12" s="1">
        <f t="shared" si="0"/>
        <v>1</v>
      </c>
      <c r="K12" s="1">
        <v>1</v>
      </c>
      <c r="L12" s="1">
        <v>1</v>
      </c>
      <c r="M12" s="1">
        <f t="shared" si="1"/>
        <v>1</v>
      </c>
      <c r="P12" s="1">
        <v>1</v>
      </c>
      <c r="Q12" s="1">
        <v>1</v>
      </c>
      <c r="R12" s="1">
        <f t="shared" si="2"/>
        <v>1</v>
      </c>
      <c r="U12" s="7" t="s">
        <v>54</v>
      </c>
      <c r="V12" s="7" t="s">
        <v>54</v>
      </c>
      <c r="W12" s="7" t="s">
        <v>54</v>
      </c>
    </row>
    <row r="13" spans="2:23" ht="40.5">
      <c r="B13" s="1">
        <v>1</v>
      </c>
      <c r="C13" s="9" t="s">
        <v>10</v>
      </c>
      <c r="F13" s="1">
        <v>4</v>
      </c>
      <c r="G13" s="1">
        <v>1</v>
      </c>
      <c r="H13" s="1">
        <f t="shared" si="0"/>
        <v>4</v>
      </c>
      <c r="K13" s="1">
        <v>4</v>
      </c>
      <c r="L13" s="1">
        <v>1</v>
      </c>
      <c r="M13" s="1">
        <f t="shared" si="1"/>
        <v>4</v>
      </c>
      <c r="P13" s="1">
        <v>4</v>
      </c>
      <c r="Q13" s="1">
        <v>1</v>
      </c>
      <c r="R13" s="1">
        <f t="shared" si="2"/>
        <v>4</v>
      </c>
      <c r="U13" s="7">
        <v>2</v>
      </c>
      <c r="V13" s="7">
        <v>1</v>
      </c>
      <c r="W13" s="8">
        <f t="shared" si="3"/>
        <v>2</v>
      </c>
    </row>
    <row r="14" spans="2:23" ht="1.5" customHeight="1">
      <c r="B14" s="1">
        <v>1</v>
      </c>
      <c r="D14" s="9" t="s">
        <v>11</v>
      </c>
      <c r="H14" s="1">
        <f t="shared" si="0"/>
        <v>0</v>
      </c>
      <c r="M14" s="1">
        <f t="shared" si="1"/>
        <v>0</v>
      </c>
      <c r="R14" s="1">
        <f t="shared" si="2"/>
        <v>0</v>
      </c>
      <c r="U14" s="7" t="s">
        <v>54</v>
      </c>
      <c r="V14" s="7" t="s">
        <v>54</v>
      </c>
      <c r="W14" s="7" t="s">
        <v>54</v>
      </c>
    </row>
    <row r="15" spans="3:23" ht="21">
      <c r="C15" s="9" t="s">
        <v>55</v>
      </c>
      <c r="F15" s="7" t="s">
        <v>54</v>
      </c>
      <c r="G15" s="7" t="s">
        <v>54</v>
      </c>
      <c r="H15" s="7" t="s">
        <v>54</v>
      </c>
      <c r="K15" s="7" t="s">
        <v>54</v>
      </c>
      <c r="L15" s="7" t="s">
        <v>54</v>
      </c>
      <c r="M15" s="7" t="s">
        <v>54</v>
      </c>
      <c r="P15" s="7" t="s">
        <v>54</v>
      </c>
      <c r="Q15" s="7" t="s">
        <v>54</v>
      </c>
      <c r="R15" s="7" t="s">
        <v>54</v>
      </c>
      <c r="U15" s="7">
        <v>2</v>
      </c>
      <c r="V15" s="7">
        <v>1</v>
      </c>
      <c r="W15" s="8">
        <f t="shared" si="3"/>
        <v>2</v>
      </c>
    </row>
    <row r="16" spans="2:23" ht="81">
      <c r="B16" s="1">
        <v>1</v>
      </c>
      <c r="C16" s="9" t="s">
        <v>12</v>
      </c>
      <c r="F16" s="1">
        <v>2</v>
      </c>
      <c r="G16" s="1">
        <v>2</v>
      </c>
      <c r="H16" s="1">
        <f t="shared" si="0"/>
        <v>4</v>
      </c>
      <c r="K16" s="1">
        <v>2</v>
      </c>
      <c r="L16" s="1">
        <v>2</v>
      </c>
      <c r="M16" s="1">
        <f t="shared" si="1"/>
        <v>4</v>
      </c>
      <c r="P16" s="1">
        <v>2</v>
      </c>
      <c r="Q16" s="8">
        <v>1</v>
      </c>
      <c r="R16" s="1">
        <f t="shared" si="2"/>
        <v>2</v>
      </c>
      <c r="T16" s="1">
        <v>6</v>
      </c>
      <c r="U16" s="1">
        <v>2</v>
      </c>
      <c r="V16" s="1">
        <v>1</v>
      </c>
      <c r="W16" s="1">
        <f t="shared" si="3"/>
        <v>2</v>
      </c>
    </row>
    <row r="17" spans="3:23" ht="21">
      <c r="C17" s="9" t="s">
        <v>61</v>
      </c>
      <c r="D17" s="9" t="s">
        <v>47</v>
      </c>
      <c r="F17" s="7" t="s">
        <v>54</v>
      </c>
      <c r="G17" s="7" t="s">
        <v>54</v>
      </c>
      <c r="H17" s="7" t="s">
        <v>54</v>
      </c>
      <c r="K17" s="7" t="s">
        <v>54</v>
      </c>
      <c r="L17" s="7" t="s">
        <v>54</v>
      </c>
      <c r="M17" s="7" t="s">
        <v>54</v>
      </c>
      <c r="P17" s="7" t="s">
        <v>54</v>
      </c>
      <c r="Q17" s="7" t="s">
        <v>54</v>
      </c>
      <c r="R17" s="7" t="s">
        <v>54</v>
      </c>
      <c r="U17" s="8">
        <v>2</v>
      </c>
      <c r="V17" s="8">
        <v>1</v>
      </c>
      <c r="W17" s="8">
        <f>U17*V17</f>
        <v>2</v>
      </c>
    </row>
    <row r="18" spans="2:23" ht="81">
      <c r="B18" s="1">
        <v>1</v>
      </c>
      <c r="C18" s="9" t="s">
        <v>13</v>
      </c>
      <c r="F18" s="1">
        <v>1</v>
      </c>
      <c r="G18" s="1">
        <v>1</v>
      </c>
      <c r="H18" s="1">
        <f t="shared" si="0"/>
        <v>1</v>
      </c>
      <c r="K18" s="1">
        <v>1</v>
      </c>
      <c r="L18" s="1">
        <v>1</v>
      </c>
      <c r="M18" s="1">
        <f t="shared" si="1"/>
        <v>1</v>
      </c>
      <c r="P18" s="1">
        <v>1</v>
      </c>
      <c r="Q18" s="1">
        <v>1</v>
      </c>
      <c r="R18" s="1">
        <f t="shared" si="2"/>
        <v>1</v>
      </c>
      <c r="U18" s="1">
        <v>1</v>
      </c>
      <c r="V18" s="1">
        <v>1</v>
      </c>
      <c r="W18" s="1">
        <f t="shared" si="3"/>
        <v>1</v>
      </c>
    </row>
    <row r="19" spans="2:23" ht="40.5">
      <c r="B19" s="1">
        <v>1</v>
      </c>
      <c r="C19" s="9" t="s">
        <v>14</v>
      </c>
      <c r="F19" s="1">
        <v>1</v>
      </c>
      <c r="G19" s="1">
        <v>1</v>
      </c>
      <c r="H19" s="1">
        <f t="shared" si="0"/>
        <v>1</v>
      </c>
      <c r="K19" s="1">
        <v>1</v>
      </c>
      <c r="L19" s="1">
        <v>1</v>
      </c>
      <c r="M19" s="1">
        <f t="shared" si="1"/>
        <v>1</v>
      </c>
      <c r="P19" s="1">
        <v>1</v>
      </c>
      <c r="Q19" s="1">
        <v>1</v>
      </c>
      <c r="R19" s="1">
        <f t="shared" si="2"/>
        <v>1</v>
      </c>
      <c r="T19" s="1">
        <v>4</v>
      </c>
      <c r="U19" s="1">
        <v>1</v>
      </c>
      <c r="V19" s="1">
        <v>1</v>
      </c>
      <c r="W19" s="1">
        <f t="shared" si="3"/>
        <v>1</v>
      </c>
    </row>
    <row r="20" spans="2:23" ht="81">
      <c r="B20" s="1">
        <v>2</v>
      </c>
      <c r="C20" s="9" t="s">
        <v>30</v>
      </c>
      <c r="D20" s="9" t="s">
        <v>26</v>
      </c>
      <c r="F20" s="1">
        <v>2</v>
      </c>
      <c r="G20" s="1">
        <v>5</v>
      </c>
      <c r="H20" s="1">
        <f t="shared" si="0"/>
        <v>10</v>
      </c>
      <c r="K20" s="1">
        <v>2</v>
      </c>
      <c r="L20" s="1">
        <v>5</v>
      </c>
      <c r="M20" s="1">
        <f t="shared" si="1"/>
        <v>10</v>
      </c>
      <c r="P20" s="1">
        <v>2</v>
      </c>
      <c r="Q20" s="1">
        <v>5</v>
      </c>
      <c r="R20" s="1">
        <f t="shared" si="2"/>
        <v>10</v>
      </c>
      <c r="U20" s="1">
        <v>2</v>
      </c>
      <c r="V20" s="1">
        <v>5</v>
      </c>
      <c r="W20" s="1">
        <f t="shared" si="3"/>
        <v>10</v>
      </c>
    </row>
    <row r="21" spans="2:23" ht="21">
      <c r="B21" s="1">
        <v>3</v>
      </c>
      <c r="C21" s="9" t="s">
        <v>15</v>
      </c>
      <c r="H21" s="1">
        <f t="shared" si="0"/>
        <v>0</v>
      </c>
      <c r="M21" s="1">
        <f t="shared" si="1"/>
        <v>0</v>
      </c>
      <c r="R21" s="1">
        <f t="shared" si="2"/>
        <v>0</v>
      </c>
      <c r="W21" s="1">
        <f t="shared" si="3"/>
        <v>0</v>
      </c>
    </row>
    <row r="22" spans="1:23" ht="40.5">
      <c r="A22" s="8" t="s">
        <v>71</v>
      </c>
      <c r="B22" s="1">
        <v>4</v>
      </c>
      <c r="C22" s="9" t="s">
        <v>33</v>
      </c>
      <c r="E22" s="1">
        <v>3000</v>
      </c>
      <c r="F22" s="1">
        <v>4</v>
      </c>
      <c r="G22" s="1">
        <v>4</v>
      </c>
      <c r="H22" s="1">
        <f t="shared" si="0"/>
        <v>16</v>
      </c>
      <c r="J22" s="7" t="s">
        <v>54</v>
      </c>
      <c r="K22" s="7" t="s">
        <v>54</v>
      </c>
      <c r="L22" s="7" t="s">
        <v>54</v>
      </c>
      <c r="M22" s="7" t="s">
        <v>54</v>
      </c>
      <c r="N22" s="8"/>
      <c r="O22" s="7" t="s">
        <v>54</v>
      </c>
      <c r="P22" s="7" t="s">
        <v>54</v>
      </c>
      <c r="Q22" s="7" t="s">
        <v>54</v>
      </c>
      <c r="R22" s="7" t="s">
        <v>54</v>
      </c>
      <c r="T22" s="7"/>
      <c r="U22" s="1">
        <v>4</v>
      </c>
      <c r="V22" s="1">
        <v>4</v>
      </c>
      <c r="W22" s="1">
        <f t="shared" si="3"/>
        <v>16</v>
      </c>
    </row>
    <row r="23" spans="1:23" ht="81">
      <c r="A23" s="8" t="s">
        <v>71</v>
      </c>
      <c r="B23" s="1" t="s">
        <v>35</v>
      </c>
      <c r="D23" s="9" t="s">
        <v>31</v>
      </c>
      <c r="F23" s="1">
        <v>2</v>
      </c>
      <c r="G23" s="1">
        <v>2</v>
      </c>
      <c r="H23" s="1">
        <f t="shared" si="0"/>
        <v>4</v>
      </c>
      <c r="J23" s="8"/>
      <c r="K23" s="7" t="s">
        <v>54</v>
      </c>
      <c r="L23" s="7" t="s">
        <v>54</v>
      </c>
      <c r="M23" s="7" t="s">
        <v>54</v>
      </c>
      <c r="N23" s="8"/>
      <c r="O23" s="8"/>
      <c r="P23" s="7" t="s">
        <v>54</v>
      </c>
      <c r="Q23" s="7" t="s">
        <v>54</v>
      </c>
      <c r="R23" s="7" t="s">
        <v>54</v>
      </c>
      <c r="T23" s="8"/>
      <c r="U23" s="1">
        <v>2</v>
      </c>
      <c r="V23" s="1">
        <v>2</v>
      </c>
      <c r="W23" s="1">
        <f t="shared" si="3"/>
        <v>4</v>
      </c>
    </row>
    <row r="24" spans="1:23" ht="60.75">
      <c r="A24" s="8" t="s">
        <v>71</v>
      </c>
      <c r="B24" s="1" t="s">
        <v>36</v>
      </c>
      <c r="D24" s="9" t="s">
        <v>32</v>
      </c>
      <c r="F24" s="1">
        <v>2</v>
      </c>
      <c r="G24" s="1">
        <v>1</v>
      </c>
      <c r="H24" s="1">
        <f t="shared" si="0"/>
        <v>2</v>
      </c>
      <c r="J24" s="8"/>
      <c r="K24" s="7" t="s">
        <v>54</v>
      </c>
      <c r="L24" s="7" t="s">
        <v>54</v>
      </c>
      <c r="M24" s="7" t="s">
        <v>54</v>
      </c>
      <c r="N24" s="8"/>
      <c r="O24" s="8"/>
      <c r="P24" s="7" t="s">
        <v>54</v>
      </c>
      <c r="Q24" s="7" t="s">
        <v>54</v>
      </c>
      <c r="R24" s="7" t="s">
        <v>54</v>
      </c>
      <c r="T24" s="8"/>
      <c r="U24" s="1">
        <v>2</v>
      </c>
      <c r="V24" s="1">
        <v>1</v>
      </c>
      <c r="W24" s="1">
        <f t="shared" si="3"/>
        <v>2</v>
      </c>
    </row>
    <row r="25" spans="2:23" ht="40.5">
      <c r="B25" s="1">
        <v>5</v>
      </c>
      <c r="C25" s="9" t="s">
        <v>69</v>
      </c>
      <c r="D25" s="9" t="s">
        <v>41</v>
      </c>
      <c r="F25" s="1">
        <v>2</v>
      </c>
      <c r="G25" s="1">
        <v>1</v>
      </c>
      <c r="H25" s="1">
        <f t="shared" si="0"/>
        <v>2</v>
      </c>
      <c r="K25" s="1">
        <v>2</v>
      </c>
      <c r="L25" s="1">
        <v>1</v>
      </c>
      <c r="M25" s="1">
        <f t="shared" si="1"/>
        <v>2</v>
      </c>
      <c r="P25" s="1">
        <v>2</v>
      </c>
      <c r="Q25" s="1">
        <v>1</v>
      </c>
      <c r="R25" s="1">
        <f t="shared" si="2"/>
        <v>2</v>
      </c>
      <c r="U25" s="1">
        <v>2</v>
      </c>
      <c r="V25" s="1">
        <v>1</v>
      </c>
      <c r="W25" s="1">
        <f t="shared" si="3"/>
        <v>2</v>
      </c>
    </row>
    <row r="26" spans="2:18" ht="40.5">
      <c r="B26" s="1" t="s">
        <v>38</v>
      </c>
      <c r="D26" s="9" t="s">
        <v>56</v>
      </c>
      <c r="M26" s="1">
        <f t="shared" si="1"/>
        <v>0</v>
      </c>
      <c r="R26" s="1">
        <f t="shared" si="2"/>
        <v>0</v>
      </c>
    </row>
    <row r="27" spans="1:23" s="11" customFormat="1" ht="41.25" thickBot="1">
      <c r="A27" s="13"/>
      <c r="B27" s="11">
        <v>6</v>
      </c>
      <c r="C27" s="12" t="s">
        <v>16</v>
      </c>
      <c r="D27" s="12"/>
      <c r="F27" s="11">
        <v>2</v>
      </c>
      <c r="G27" s="11">
        <v>1</v>
      </c>
      <c r="H27" s="11">
        <f t="shared" si="0"/>
        <v>2</v>
      </c>
      <c r="K27" s="11">
        <v>2</v>
      </c>
      <c r="L27" s="11">
        <v>1</v>
      </c>
      <c r="M27" s="11">
        <f t="shared" si="1"/>
        <v>2</v>
      </c>
      <c r="P27" s="11">
        <v>2</v>
      </c>
      <c r="Q27" s="11">
        <v>1</v>
      </c>
      <c r="R27" s="11">
        <f t="shared" si="2"/>
        <v>2</v>
      </c>
      <c r="T27" s="11">
        <v>6</v>
      </c>
      <c r="U27" s="11">
        <v>2</v>
      </c>
      <c r="V27" s="11">
        <v>1</v>
      </c>
      <c r="W27" s="11">
        <f t="shared" si="3"/>
        <v>2</v>
      </c>
    </row>
    <row r="28" spans="1:23" ht="41.25" thickTop="1">
      <c r="A28" s="8" t="s">
        <v>66</v>
      </c>
      <c r="B28" s="1">
        <v>5</v>
      </c>
      <c r="C28" s="9" t="s">
        <v>69</v>
      </c>
      <c r="F28" s="1">
        <v>2</v>
      </c>
      <c r="G28" s="1">
        <v>1</v>
      </c>
      <c r="H28" s="1">
        <f>F28*G28</f>
        <v>2</v>
      </c>
      <c r="K28" s="1">
        <v>2</v>
      </c>
      <c r="L28" s="1">
        <v>1</v>
      </c>
      <c r="M28" s="1">
        <f>K28*L28</f>
        <v>2</v>
      </c>
      <c r="P28" s="1">
        <v>2</v>
      </c>
      <c r="Q28" s="1">
        <v>1</v>
      </c>
      <c r="R28" s="1">
        <f>P28*Q28</f>
        <v>2</v>
      </c>
      <c r="U28" s="1">
        <v>2</v>
      </c>
      <c r="V28" s="1">
        <v>1</v>
      </c>
      <c r="W28" s="1">
        <f>U28*V28</f>
        <v>2</v>
      </c>
    </row>
    <row r="29" spans="1:18" ht="21">
      <c r="A29" s="8" t="s">
        <v>68</v>
      </c>
      <c r="B29" s="1" t="s">
        <v>38</v>
      </c>
      <c r="D29" s="9" t="s">
        <v>41</v>
      </c>
      <c r="M29" s="1">
        <f>K29*L29</f>
        <v>0</v>
      </c>
      <c r="R29" s="1">
        <f>P29*Q29</f>
        <v>0</v>
      </c>
    </row>
    <row r="30" spans="1:4" ht="40.5">
      <c r="A30" s="8" t="s">
        <v>67</v>
      </c>
      <c r="D30" s="9" t="s">
        <v>56</v>
      </c>
    </row>
    <row r="31" spans="1:23" s="11" customFormat="1" ht="21" thickBot="1">
      <c r="A31" s="13"/>
      <c r="B31" s="11">
        <v>6</v>
      </c>
      <c r="C31" s="12" t="s">
        <v>16</v>
      </c>
      <c r="D31" s="12"/>
      <c r="F31" s="11">
        <v>2</v>
      </c>
      <c r="G31" s="11">
        <v>1</v>
      </c>
      <c r="H31" s="11">
        <f>F31*G31</f>
        <v>2</v>
      </c>
      <c r="K31" s="11">
        <v>2</v>
      </c>
      <c r="L31" s="11">
        <v>1</v>
      </c>
      <c r="M31" s="11">
        <f>K31*L31</f>
        <v>2</v>
      </c>
      <c r="P31" s="11">
        <v>2</v>
      </c>
      <c r="Q31" s="11">
        <v>1</v>
      </c>
      <c r="R31" s="11">
        <f>P31*Q31</f>
        <v>2</v>
      </c>
      <c r="T31" s="11">
        <v>6</v>
      </c>
      <c r="U31" s="11">
        <v>2</v>
      </c>
      <c r="V31" s="11">
        <v>1</v>
      </c>
      <c r="W31" s="11">
        <f>U31*V31</f>
        <v>2</v>
      </c>
    </row>
    <row r="32" spans="1:23" ht="21" thickTop="1">
      <c r="A32" s="8" t="s">
        <v>65</v>
      </c>
      <c r="C32" s="9" t="s">
        <v>62</v>
      </c>
      <c r="D32" s="9" t="s">
        <v>47</v>
      </c>
      <c r="F32" s="1">
        <v>2</v>
      </c>
      <c r="G32" s="1">
        <v>4</v>
      </c>
      <c r="H32" s="1">
        <f>F32*G32</f>
        <v>8</v>
      </c>
      <c r="K32" s="1">
        <v>2</v>
      </c>
      <c r="L32" s="1">
        <v>4</v>
      </c>
      <c r="M32" s="1">
        <f>K32*L32</f>
        <v>8</v>
      </c>
      <c r="P32" s="1">
        <v>2</v>
      </c>
      <c r="Q32" s="1">
        <v>4</v>
      </c>
      <c r="R32" s="1">
        <f>P32*Q32</f>
        <v>8</v>
      </c>
      <c r="U32" s="1">
        <v>2</v>
      </c>
      <c r="V32" s="1">
        <v>3</v>
      </c>
      <c r="W32" s="1">
        <f>U32*V32</f>
        <v>6</v>
      </c>
    </row>
    <row r="33" spans="3:23" ht="21">
      <c r="C33" s="9" t="s">
        <v>46</v>
      </c>
      <c r="E33" s="1">
        <v>1000</v>
      </c>
      <c r="F33" s="1">
        <v>2</v>
      </c>
      <c r="G33" s="1">
        <v>1</v>
      </c>
      <c r="H33" s="1">
        <f t="shared" si="0"/>
        <v>2</v>
      </c>
      <c r="J33" s="1">
        <v>1000</v>
      </c>
      <c r="K33" s="1">
        <v>2</v>
      </c>
      <c r="L33" s="1">
        <v>1</v>
      </c>
      <c r="M33" s="1">
        <f t="shared" si="1"/>
        <v>2</v>
      </c>
      <c r="O33" s="1">
        <v>1000</v>
      </c>
      <c r="P33" s="1">
        <v>2</v>
      </c>
      <c r="Q33" s="1">
        <v>1</v>
      </c>
      <c r="R33" s="1">
        <f t="shared" si="2"/>
        <v>2</v>
      </c>
      <c r="U33" s="1">
        <v>2</v>
      </c>
      <c r="V33" s="1">
        <v>1</v>
      </c>
      <c r="W33" s="1">
        <f t="shared" si="3"/>
        <v>2</v>
      </c>
    </row>
    <row r="34" spans="3:23" ht="40.5">
      <c r="C34" s="9" t="s">
        <v>18</v>
      </c>
      <c r="F34" s="1">
        <v>2</v>
      </c>
      <c r="G34" s="1">
        <v>0.5</v>
      </c>
      <c r="H34" s="1">
        <f>F34*G34</f>
        <v>1</v>
      </c>
      <c r="K34" s="1">
        <v>2</v>
      </c>
      <c r="L34" s="1">
        <v>0.5</v>
      </c>
      <c r="M34" s="1">
        <f>K34*L34</f>
        <v>1</v>
      </c>
      <c r="P34" s="1">
        <v>2</v>
      </c>
      <c r="Q34" s="1">
        <v>0.5</v>
      </c>
      <c r="R34" s="1">
        <f>P34*Q34</f>
        <v>1</v>
      </c>
      <c r="U34" s="1">
        <v>2</v>
      </c>
      <c r="V34" s="1">
        <v>0.5</v>
      </c>
      <c r="W34" s="1">
        <f>U34*V34</f>
        <v>1</v>
      </c>
    </row>
    <row r="35" spans="3:23" ht="21">
      <c r="C35" s="9" t="s">
        <v>19</v>
      </c>
      <c r="F35" s="1">
        <v>2</v>
      </c>
      <c r="G35" s="1">
        <v>1</v>
      </c>
      <c r="H35" s="1">
        <f>F35*G35</f>
        <v>2</v>
      </c>
      <c r="K35" s="1">
        <v>2</v>
      </c>
      <c r="L35" s="1">
        <v>1</v>
      </c>
      <c r="M35" s="1">
        <f>K35*L35</f>
        <v>2</v>
      </c>
      <c r="P35" s="1">
        <v>2</v>
      </c>
      <c r="Q35" s="1">
        <v>1</v>
      </c>
      <c r="R35" s="1">
        <f>P35*Q35</f>
        <v>2</v>
      </c>
      <c r="T35" s="1">
        <v>4</v>
      </c>
      <c r="U35" s="1">
        <v>2</v>
      </c>
      <c r="V35" s="1">
        <v>1</v>
      </c>
      <c r="W35" s="1">
        <f>U35*V35</f>
        <v>2</v>
      </c>
    </row>
    <row r="36" spans="2:23" ht="102">
      <c r="B36" s="1">
        <v>7</v>
      </c>
      <c r="C36" s="9" t="s">
        <v>42</v>
      </c>
      <c r="D36" s="9" t="s">
        <v>17</v>
      </c>
      <c r="E36" s="1">
        <v>200</v>
      </c>
      <c r="F36" s="1">
        <v>3</v>
      </c>
      <c r="G36" s="1">
        <v>1</v>
      </c>
      <c r="H36" s="1">
        <f t="shared" si="0"/>
        <v>3</v>
      </c>
      <c r="J36" s="7" t="s">
        <v>54</v>
      </c>
      <c r="K36" s="7" t="s">
        <v>54</v>
      </c>
      <c r="L36" s="7" t="s">
        <v>54</v>
      </c>
      <c r="M36" s="7" t="s">
        <v>54</v>
      </c>
      <c r="N36" s="8"/>
      <c r="O36" s="7" t="s">
        <v>54</v>
      </c>
      <c r="P36" s="7" t="s">
        <v>54</v>
      </c>
      <c r="Q36" s="7" t="s">
        <v>54</v>
      </c>
      <c r="R36" s="7" t="s">
        <v>54</v>
      </c>
      <c r="T36" s="7"/>
      <c r="U36" s="1">
        <v>3</v>
      </c>
      <c r="V36" s="1">
        <v>1</v>
      </c>
      <c r="W36" s="1">
        <f>U36*V36</f>
        <v>3</v>
      </c>
    </row>
    <row r="37" spans="3:23" ht="21">
      <c r="C37" s="9" t="s">
        <v>22</v>
      </c>
      <c r="F37" s="1">
        <v>0</v>
      </c>
      <c r="G37" s="1">
        <v>2</v>
      </c>
      <c r="H37" s="1">
        <f t="shared" si="0"/>
        <v>0</v>
      </c>
      <c r="K37" s="1">
        <v>0</v>
      </c>
      <c r="L37" s="1">
        <v>2</v>
      </c>
      <c r="M37" s="1">
        <f t="shared" si="1"/>
        <v>0</v>
      </c>
      <c r="P37" s="1">
        <v>0</v>
      </c>
      <c r="Q37" s="1">
        <v>0</v>
      </c>
      <c r="R37" s="1">
        <f t="shared" si="2"/>
        <v>0</v>
      </c>
      <c r="U37" s="1">
        <v>0</v>
      </c>
      <c r="V37" s="1">
        <v>0</v>
      </c>
      <c r="W37" s="1">
        <f t="shared" si="3"/>
        <v>0</v>
      </c>
    </row>
    <row r="38" ht="21">
      <c r="C38" s="9" t="s">
        <v>21</v>
      </c>
    </row>
    <row r="39" spans="3:23" ht="21">
      <c r="C39" s="1" t="s">
        <v>63</v>
      </c>
      <c r="E39" s="1">
        <f>SUM(E3:E37)</f>
        <v>10200</v>
      </c>
      <c r="H39" s="1">
        <f>SUM(H3:H37)</f>
        <v>77</v>
      </c>
      <c r="I39" s="1" t="s">
        <v>45</v>
      </c>
      <c r="J39" s="1">
        <f>SUM(J3:J37)</f>
        <v>7000</v>
      </c>
      <c r="M39" s="1">
        <f>SUM(M3:M37)</f>
        <v>52</v>
      </c>
      <c r="O39" s="1">
        <f>SUM(O3:O37)</f>
        <v>7000</v>
      </c>
      <c r="P39" s="1">
        <f>SUM(P3:P37)</f>
        <v>37</v>
      </c>
      <c r="Q39" s="1">
        <f>SUM(Q3:Q37)</f>
        <v>26.5</v>
      </c>
      <c r="R39" s="1">
        <f>SUM(R3:R37)</f>
        <v>50</v>
      </c>
      <c r="T39" s="1">
        <f>SUM(T3:T37)</f>
        <v>32</v>
      </c>
      <c r="U39" s="1">
        <f>SUM(U3:U37)</f>
        <v>46</v>
      </c>
      <c r="V39" s="1">
        <f>SUM(V3:V37)</f>
        <v>33.5</v>
      </c>
      <c r="W39" s="1">
        <f>SUM(W3:W37)</f>
        <v>80</v>
      </c>
    </row>
    <row r="40" ht="40.5">
      <c r="D40" s="9" t="s">
        <v>23</v>
      </c>
    </row>
    <row r="42" spans="5:23" ht="21">
      <c r="E42" s="14" t="s">
        <v>48</v>
      </c>
      <c r="F42" s="15"/>
      <c r="G42" s="15"/>
      <c r="H42" s="4">
        <f>18*H39*85*8</f>
        <v>942480</v>
      </c>
      <c r="J42" s="14" t="s">
        <v>48</v>
      </c>
      <c r="K42" s="15"/>
      <c r="L42" s="15"/>
      <c r="M42" s="4">
        <f>18*M39*85*8</f>
        <v>636480</v>
      </c>
      <c r="O42" s="14" t="s">
        <v>48</v>
      </c>
      <c r="P42" s="15"/>
      <c r="Q42" s="15"/>
      <c r="R42" s="4">
        <f>18*R39*85*8</f>
        <v>612000</v>
      </c>
      <c r="T42" s="14" t="s">
        <v>48</v>
      </c>
      <c r="U42" s="15"/>
      <c r="V42" s="15"/>
      <c r="W42" s="4">
        <f>18*W39*85*8</f>
        <v>979200</v>
      </c>
    </row>
    <row r="43" spans="7:23" ht="21">
      <c r="G43" s="3" t="s">
        <v>49</v>
      </c>
      <c r="H43" s="4">
        <f>18*E39</f>
        <v>183600</v>
      </c>
      <c r="L43" s="3" t="s">
        <v>49</v>
      </c>
      <c r="M43" s="4">
        <f>18*J39</f>
        <v>126000</v>
      </c>
      <c r="Q43" s="3" t="s">
        <v>49</v>
      </c>
      <c r="R43" s="4">
        <f>18*O39</f>
        <v>126000</v>
      </c>
      <c r="V43" s="5" t="s">
        <v>70</v>
      </c>
      <c r="W43" s="4">
        <f>18*T39*85*8</f>
        <v>391680</v>
      </c>
    </row>
    <row r="44" spans="7:23" ht="21">
      <c r="G44" s="5" t="s">
        <v>50</v>
      </c>
      <c r="H44" s="4">
        <f>H43+H42</f>
        <v>1126080</v>
      </c>
      <c r="L44" s="5" t="s">
        <v>50</v>
      </c>
      <c r="M44" s="4">
        <f>M43+M42</f>
        <v>762480</v>
      </c>
      <c r="Q44" s="5" t="s">
        <v>50</v>
      </c>
      <c r="R44" s="4">
        <f>R43+R42</f>
        <v>738000</v>
      </c>
      <c r="V44" s="5"/>
      <c r="W44" s="4"/>
    </row>
  </sheetData>
  <mergeCells count="4">
    <mergeCell ref="E42:G42"/>
    <mergeCell ref="J42:L42"/>
    <mergeCell ref="O42:Q42"/>
    <mergeCell ref="T42:V42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meconf</dc:creator>
  <cp:keywords/>
  <dc:description/>
  <cp:lastModifiedBy>mviola</cp:lastModifiedBy>
  <dcterms:created xsi:type="dcterms:W3CDTF">2006-11-07T18:33:53Z</dcterms:created>
  <dcterms:modified xsi:type="dcterms:W3CDTF">2006-12-04T16:56:57Z</dcterms:modified>
  <cp:category/>
  <cp:version/>
  <cp:contentType/>
  <cp:contentStatus/>
</cp:coreProperties>
</file>