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60" windowHeight="7770" activeTab="4"/>
  </bookViews>
  <sheets>
    <sheet name="Data" sheetId="1" r:id="rId1"/>
    <sheet name="CF8M" sheetId="2" r:id="rId2"/>
    <sheet name="EL2-1" sheetId="3" r:id="rId3"/>
    <sheet name="EL-2" sheetId="4" r:id="rId4"/>
    <sheet name="EW-6" sheetId="5" r:id="rId5"/>
  </sheets>
  <definedNames/>
  <calcPr fullCalcOnLoad="1"/>
</workbook>
</file>

<file path=xl/sharedStrings.xml><?xml version="1.0" encoding="utf-8"?>
<sst xmlns="http://schemas.openxmlformats.org/spreadsheetml/2006/main" count="102" uniqueCount="72">
  <si>
    <t>material</t>
  </si>
  <si>
    <t>C</t>
  </si>
  <si>
    <t>n</t>
  </si>
  <si>
    <t>delta-K</t>
  </si>
  <si>
    <t>(Mpa/sqrt(m))</t>
  </si>
  <si>
    <t>da/dN</t>
  </si>
  <si>
    <t>(mm/cycle)</t>
  </si>
  <si>
    <t>24 to -269</t>
  </si>
  <si>
    <t>24, -196</t>
  </si>
  <si>
    <t>temperature</t>
  </si>
  <si>
    <t>ITER EU/KFK ICMC M2-H-03 Casting data</t>
  </si>
  <si>
    <t>(C)</t>
  </si>
  <si>
    <t>References</t>
  </si>
  <si>
    <t>2-NIST1</t>
  </si>
  <si>
    <t>2-NIST2</t>
  </si>
  <si>
    <t>2-NIST3</t>
  </si>
  <si>
    <t>ASM Handbook</t>
  </si>
  <si>
    <t>NIST data from Jun Feng</t>
  </si>
  <si>
    <t>P.T. Purtscher, et al, "Fatigue Crack Growth of Duplex Stainless Steel castings at 4K", NBSIR 84-3000</t>
  </si>
  <si>
    <t>304 annealed plate, ASM</t>
  </si>
  <si>
    <t>316 annealed plate, ASM</t>
  </si>
  <si>
    <t>304L annealed plate, ASM, RT</t>
  </si>
  <si>
    <t>316 plate, NIST1, 77K</t>
  </si>
  <si>
    <t>316 plate, NIST2, 77K</t>
  </si>
  <si>
    <t>316 plate, NIST3, 77K</t>
  </si>
  <si>
    <t>316L casting, ITER, 7K</t>
  </si>
  <si>
    <t>ITER 316LN Valinox, 7K</t>
  </si>
  <si>
    <t>ITER DRG1, Structural materials database, Article 2. Metallic Material Database, Annex 3 "Final report on ITER Coil Casing and Intercoil Structures", N 11 FDR 19 01-07-02 R 0.1</t>
  </si>
  <si>
    <t>CF-8M casting, 1% ferrite, 4K</t>
  </si>
  <si>
    <t>CF-8M casting, 8% ferrite, 4K</t>
  </si>
  <si>
    <t>CF-8M casting, 29% ferrite, 4K</t>
  </si>
  <si>
    <t>from ref graph</t>
  </si>
  <si>
    <t>initial crack size, mm</t>
  </si>
  <si>
    <t>N for 262 Mpa</t>
  </si>
  <si>
    <t>N for 200 Mpa</t>
  </si>
  <si>
    <t>N for 300 Mpa</t>
  </si>
  <si>
    <t>N for 150 Mpa</t>
  </si>
  <si>
    <t>1.0 x 3.0 mm initial flaw</t>
  </si>
  <si>
    <t>1.5 x 4.5 mm initial flaw</t>
  </si>
  <si>
    <t>2.0 x 6.0 mm initial flaw</t>
  </si>
  <si>
    <t>3.0 x 9.0 mm initial flaw</t>
  </si>
  <si>
    <t>Ref</t>
  </si>
  <si>
    <t>EL 1(a)</t>
  </si>
  <si>
    <t>EL 2</t>
  </si>
  <si>
    <t>EL 3(b)</t>
  </si>
  <si>
    <t>E1 T</t>
  </si>
  <si>
    <t>E2 T</t>
  </si>
  <si>
    <t>EL 2-1</t>
  </si>
  <si>
    <t>EL 2-2</t>
  </si>
  <si>
    <t>EL 2-3</t>
  </si>
  <si>
    <t>EL 2-4</t>
  </si>
  <si>
    <t>ET 2-1</t>
  </si>
  <si>
    <t>ET 2-2</t>
  </si>
  <si>
    <t>ET 2-3</t>
  </si>
  <si>
    <t>ET 2-4</t>
  </si>
  <si>
    <t>ET 2-5</t>
  </si>
  <si>
    <t>ET 2-6</t>
  </si>
  <si>
    <t>EW 6</t>
  </si>
  <si>
    <t>J1</t>
  </si>
  <si>
    <t>J2</t>
  </si>
  <si>
    <t>J3(a)</t>
  </si>
  <si>
    <t>J4</t>
  </si>
  <si>
    <t>J5</t>
  </si>
  <si>
    <t>J6</t>
  </si>
  <si>
    <t>J1 P</t>
  </si>
  <si>
    <t>J2 P</t>
  </si>
  <si>
    <t>J3 P(a)</t>
  </si>
  <si>
    <t>JW  1</t>
  </si>
  <si>
    <t>JW 2</t>
  </si>
  <si>
    <t>JW 3</t>
  </si>
  <si>
    <t>n/a</t>
  </si>
  <si>
    <t>Private communication with Bob Walsh, FSU, Nov,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</si>
</sst>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.5"/>
      <name val="Arial"/>
      <family val="0"/>
    </font>
    <font>
      <b/>
      <sz val="10.5"/>
      <name val="Arial"/>
      <family val="0"/>
    </font>
    <font>
      <u val="single"/>
      <sz val="10"/>
      <color indexed="12"/>
      <name val="Arial"/>
      <family val="0"/>
    </font>
    <font>
      <b/>
      <sz val="14.5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.25"/>
      <name val="Arial"/>
      <family val="2"/>
    </font>
    <font>
      <sz val="9.25"/>
      <color indexed="12"/>
      <name val="Arial"/>
      <family val="2"/>
    </font>
    <font>
      <b/>
      <sz val="11.75"/>
      <name val="Arial"/>
      <family val="0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 wrapText="1"/>
    </xf>
    <xf numFmtId="168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Fatigue crack growth rate for stainless steel at cryogenic temperatures
da/dN vs dK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535"/>
          <c:w val="0.5175"/>
          <c:h val="0.7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Data!$D$10</c:f>
              <c:strCache>
                <c:ptCount val="1"/>
                <c:pt idx="0">
                  <c:v>304 annealed plate, ASM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Data!$I$10:$I$12</c:f>
              <c:numCache/>
            </c:numRef>
          </c:xVal>
          <c:yVal>
            <c:numRef>
              <c:f>Data!$J$10:$J$12</c:f>
              <c:numCache/>
            </c:numRef>
          </c:yVal>
          <c:smooth val="1"/>
        </c:ser>
        <c:ser>
          <c:idx val="1"/>
          <c:order val="1"/>
          <c:tx>
            <c:strRef>
              <c:f>Data!$D$14</c:f>
              <c:strCache>
                <c:ptCount val="1"/>
                <c:pt idx="0">
                  <c:v>304L annealed plate, ASM, 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Data!$I$14:$I$16</c:f>
              <c:numCache/>
            </c:numRef>
          </c:xVal>
          <c:yVal>
            <c:numRef>
              <c:f>Data!$J$14:$J$16</c:f>
              <c:numCache/>
            </c:numRef>
          </c:yVal>
          <c:smooth val="1"/>
        </c:ser>
        <c:ser>
          <c:idx val="2"/>
          <c:order val="2"/>
          <c:tx>
            <c:strRef>
              <c:f>Data!$D$18</c:f>
              <c:strCache>
                <c:ptCount val="1"/>
                <c:pt idx="0">
                  <c:v>316 annealed plate, ASM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Data!$I$18:$I$20</c:f>
              <c:numCache/>
            </c:numRef>
          </c:xVal>
          <c:yVal>
            <c:numRef>
              <c:f>Data!$J$18:$J$20</c:f>
              <c:numCache/>
            </c:numRef>
          </c:yVal>
          <c:smooth val="1"/>
        </c:ser>
        <c:ser>
          <c:idx val="3"/>
          <c:order val="3"/>
          <c:tx>
            <c:strRef>
              <c:f>Data!$D$22</c:f>
              <c:strCache>
                <c:ptCount val="1"/>
                <c:pt idx="0">
                  <c:v>316 plate, NIST1, 77K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Data!$I$22:$I$24</c:f>
              <c:numCache/>
            </c:numRef>
          </c:xVal>
          <c:yVal>
            <c:numRef>
              <c:f>Data!$J$22:$J$24</c:f>
              <c:numCache/>
            </c:numRef>
          </c:yVal>
          <c:smooth val="1"/>
        </c:ser>
        <c:ser>
          <c:idx val="4"/>
          <c:order val="4"/>
          <c:tx>
            <c:strRef>
              <c:f>Data!$D$25</c:f>
              <c:strCache>
                <c:ptCount val="1"/>
                <c:pt idx="0">
                  <c:v>316 plate, NIST2, 77K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Data!$I$25:$I$27</c:f>
              <c:numCache/>
            </c:numRef>
          </c:xVal>
          <c:yVal>
            <c:numRef>
              <c:f>Data!$J$25:$J$27</c:f>
              <c:numCache/>
            </c:numRef>
          </c:yVal>
          <c:smooth val="1"/>
        </c:ser>
        <c:ser>
          <c:idx val="5"/>
          <c:order val="5"/>
          <c:tx>
            <c:strRef>
              <c:f>Data!$D$28</c:f>
              <c:strCache>
                <c:ptCount val="1"/>
                <c:pt idx="0">
                  <c:v>316 plate, NIST3, 77K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Data!$I$28:$I$30</c:f>
              <c:numCache/>
            </c:numRef>
          </c:xVal>
          <c:yVal>
            <c:numRef>
              <c:f>Data!$J$28:$J$30</c:f>
              <c:numCache/>
            </c:numRef>
          </c:yVal>
          <c:smooth val="1"/>
        </c:ser>
        <c:ser>
          <c:idx val="6"/>
          <c:order val="6"/>
          <c:tx>
            <c:strRef>
              <c:f>Data!$D$32</c:f>
              <c:strCache>
                <c:ptCount val="1"/>
                <c:pt idx="0">
                  <c:v>316L casting, ITER, 7K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Data!$I$32:$I$34</c:f>
              <c:numCache/>
            </c:numRef>
          </c:xVal>
          <c:yVal>
            <c:numRef>
              <c:f>Data!$J$32:$J$34</c:f>
              <c:numCache/>
            </c:numRef>
          </c:yVal>
          <c:smooth val="1"/>
        </c:ser>
        <c:ser>
          <c:idx val="7"/>
          <c:order val="7"/>
          <c:tx>
            <c:strRef>
              <c:f>Data!$D$37</c:f>
              <c:strCache>
                <c:ptCount val="1"/>
                <c:pt idx="0">
                  <c:v>CF-8M casting, 1% ferrite, 4K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Data!$I$37:$I$39</c:f>
              <c:numCache/>
            </c:numRef>
          </c:xVal>
          <c:yVal>
            <c:numRef>
              <c:f>Data!$K$37:$K$39</c:f>
              <c:numCache/>
            </c:numRef>
          </c:yVal>
          <c:smooth val="1"/>
        </c:ser>
        <c:ser>
          <c:idx val="9"/>
          <c:order val="8"/>
          <c:tx>
            <c:strRef>
              <c:f>Data!$D$41</c:f>
              <c:strCache>
                <c:ptCount val="1"/>
                <c:pt idx="0">
                  <c:v>CF-8M casting, 8% ferrite, 4K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Data!$I$41:$I$43</c:f>
              <c:numCache/>
            </c:numRef>
          </c:xVal>
          <c:yVal>
            <c:numRef>
              <c:f>Data!$K$41:$K$43</c:f>
              <c:numCache/>
            </c:numRef>
          </c:yVal>
          <c:smooth val="1"/>
        </c:ser>
        <c:ser>
          <c:idx val="8"/>
          <c:order val="9"/>
          <c:tx>
            <c:strRef>
              <c:f>Data!$D$45</c:f>
              <c:strCache>
                <c:ptCount val="1"/>
                <c:pt idx="0">
                  <c:v>CF-8M casting, 29% ferrite, 4K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Data!$I$45:$I$47</c:f>
              <c:numCache/>
            </c:numRef>
          </c:xVal>
          <c:yVal>
            <c:numRef>
              <c:f>Data!$K$45:$K$47</c:f>
              <c:numCache/>
            </c:numRef>
          </c:yVal>
          <c:smooth val="1"/>
        </c:ser>
        <c:ser>
          <c:idx val="10"/>
          <c:order val="10"/>
          <c:tx>
            <c:strRef>
              <c:f>Data!$D$49</c:f>
              <c:strCache>
                <c:ptCount val="1"/>
                <c:pt idx="0">
                  <c:v>ITER 316LN Valinox, 7K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Data!$I$49:$I$51</c:f>
              <c:numCache/>
            </c:numRef>
          </c:xVal>
          <c:yVal>
            <c:numRef>
              <c:f>Data!$J$49:$J$51</c:f>
              <c:numCache/>
            </c:numRef>
          </c:yVal>
          <c:smooth val="1"/>
        </c:ser>
        <c:axId val="20250387"/>
        <c:axId val="48035756"/>
      </c:scatterChart>
      <c:valAx>
        <c:axId val="20250387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dK, MPa/sqrt(m)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35756"/>
        <c:crossesAt val="1E-05"/>
        <c:crossBetween val="midCat"/>
        <c:dispUnits/>
        <c:minorUnit val="10"/>
      </c:valAx>
      <c:valAx>
        <c:axId val="48035756"/>
        <c:scaling>
          <c:logBase val="10"/>
          <c:orientation val="minMax"/>
          <c:max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da/dN, mm/cycle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50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8375"/>
          <c:y val="0.2165"/>
          <c:w val="0.3605"/>
          <c:h val="0.56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Fatigue crack growth rate for cast stainless steel  (type "J")
at cryogenic temperatures
 da/dN vs dK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985"/>
          <c:w val="0.539"/>
          <c:h val="0.7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Data!$D$54</c:f>
              <c:strCache>
                <c:ptCount val="1"/>
                <c:pt idx="0">
                  <c:v>J1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Data!$I$54:$I$55</c:f>
              <c:numCache/>
            </c:numRef>
          </c:xVal>
          <c:yVal>
            <c:numRef>
              <c:f>Data!$J$54:$J$55</c:f>
              <c:numCache/>
            </c:numRef>
          </c:yVal>
          <c:smooth val="1"/>
        </c:ser>
        <c:ser>
          <c:idx val="1"/>
          <c:order val="1"/>
          <c:tx>
            <c:strRef>
              <c:f>Data!$D$56</c:f>
              <c:strCache>
                <c:ptCount val="1"/>
                <c:pt idx="0">
                  <c:v>J2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Data!$I$56:$I$57</c:f>
              <c:numCache/>
            </c:numRef>
          </c:xVal>
          <c:yVal>
            <c:numRef>
              <c:f>Data!$J$56:$J$57</c:f>
              <c:numCache/>
            </c:numRef>
          </c:yVal>
          <c:smooth val="1"/>
        </c:ser>
        <c:ser>
          <c:idx val="2"/>
          <c:order val="2"/>
          <c:tx>
            <c:strRef>
              <c:f>Data!$D$58</c:f>
              <c:strCache>
                <c:ptCount val="1"/>
                <c:pt idx="0">
                  <c:v>J3(a)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Data!$I$58:$I$59</c:f>
              <c:numCache/>
            </c:numRef>
          </c:xVal>
          <c:yVal>
            <c:numRef>
              <c:f>Data!$J$58:$J$59</c:f>
              <c:numCache/>
            </c:numRef>
          </c:yVal>
          <c:smooth val="1"/>
        </c:ser>
        <c:ser>
          <c:idx val="3"/>
          <c:order val="3"/>
          <c:tx>
            <c:strRef>
              <c:f>Data!$D$60</c:f>
              <c:strCache>
                <c:ptCount val="1"/>
                <c:pt idx="0">
                  <c:v>J4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Data!$I$60:$I$61</c:f>
              <c:numCache/>
            </c:numRef>
          </c:xVal>
          <c:yVal>
            <c:numRef>
              <c:f>Data!$J$60:$J$61</c:f>
              <c:numCache/>
            </c:numRef>
          </c:yVal>
          <c:smooth val="1"/>
        </c:ser>
        <c:ser>
          <c:idx val="4"/>
          <c:order val="4"/>
          <c:tx>
            <c:strRef>
              <c:f>Data!$D$62</c:f>
              <c:strCache>
                <c:ptCount val="1"/>
                <c:pt idx="0">
                  <c:v>J5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Data!$I$62:$I$63</c:f>
              <c:numCache/>
            </c:numRef>
          </c:xVal>
          <c:yVal>
            <c:numRef>
              <c:f>Data!$J$62:$J$63</c:f>
              <c:numCache/>
            </c:numRef>
          </c:yVal>
          <c:smooth val="1"/>
        </c:ser>
        <c:ser>
          <c:idx val="5"/>
          <c:order val="5"/>
          <c:tx>
            <c:strRef>
              <c:f>Data!$D$64</c:f>
              <c:strCache>
                <c:ptCount val="1"/>
                <c:pt idx="0">
                  <c:v>J6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Data!$I$64:$I$65</c:f>
              <c:numCache/>
            </c:numRef>
          </c:xVal>
          <c:yVal>
            <c:numRef>
              <c:f>Data!$J$64:$J$65</c:f>
              <c:numCache/>
            </c:numRef>
          </c:yVal>
          <c:smooth val="1"/>
        </c:ser>
        <c:ser>
          <c:idx val="6"/>
          <c:order val="6"/>
          <c:tx>
            <c:strRef>
              <c:f>Data!$D$67</c:f>
              <c:strCache>
                <c:ptCount val="1"/>
                <c:pt idx="0">
                  <c:v>J1 P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Data!$I$67:$I$68</c:f>
              <c:numCache/>
            </c:numRef>
          </c:xVal>
          <c:yVal>
            <c:numRef>
              <c:f>Data!$J$67:$J$68</c:f>
              <c:numCache/>
            </c:numRef>
          </c:yVal>
          <c:smooth val="1"/>
        </c:ser>
        <c:ser>
          <c:idx val="7"/>
          <c:order val="7"/>
          <c:tx>
            <c:strRef>
              <c:f>Data!$D$69</c:f>
              <c:strCache>
                <c:ptCount val="1"/>
                <c:pt idx="0">
                  <c:v>J2 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Lit>
              <c:ptCount val="1"/>
              <c:pt idx="0">
                <c:v>0</c:v>
              </c:pt>
            </c:numLit>
          </c:yVal>
          <c:smooth val="1"/>
        </c:ser>
        <c:ser>
          <c:idx val="9"/>
          <c:order val="8"/>
          <c:tx>
            <c:strRef>
              <c:f>Data!$D$71</c:f>
              <c:strCache>
                <c:ptCount val="1"/>
                <c:pt idx="0">
                  <c:v>J3 P(a)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Data!$I$71:$I$72</c:f>
              <c:numCache/>
            </c:numRef>
          </c:xVal>
          <c:yVal>
            <c:numRef>
              <c:f>Data!$J$71:$J$72</c:f>
              <c:numCache/>
            </c:numRef>
          </c:yVal>
          <c:smooth val="1"/>
        </c:ser>
        <c:ser>
          <c:idx val="8"/>
          <c:order val="9"/>
          <c:tx>
            <c:strRef>
              <c:f>Data!$D$74</c:f>
              <c:strCache>
                <c:ptCount val="1"/>
                <c:pt idx="0">
                  <c:v>JW 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Data!$I$74:$I$75</c:f>
              <c:numCache/>
            </c:numRef>
          </c:xVal>
          <c:yVal>
            <c:numRef>
              <c:f>Data!$J$74:$J$75</c:f>
              <c:numCache/>
            </c:numRef>
          </c:yVal>
          <c:smooth val="1"/>
        </c:ser>
        <c:ser>
          <c:idx val="10"/>
          <c:order val="10"/>
          <c:tx>
            <c:strRef>
              <c:f>Data!$D$76</c:f>
              <c:strCache>
                <c:ptCount val="1"/>
                <c:pt idx="0">
                  <c:v>JW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Data!$I$76:$I$77</c:f>
              <c:numCache/>
            </c:numRef>
          </c:xVal>
          <c:yVal>
            <c:numRef>
              <c:f>Data!$J$76:$J$77</c:f>
              <c:numCache/>
            </c:numRef>
          </c:yVal>
          <c:smooth val="1"/>
        </c:ser>
        <c:ser>
          <c:idx val="11"/>
          <c:order val="11"/>
          <c:tx>
            <c:strRef>
              <c:f>Data!$D$78</c:f>
              <c:strCache>
                <c:ptCount val="1"/>
                <c:pt idx="0">
                  <c:v>JW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Data!$I$78:$I$79</c:f>
              <c:numCache/>
            </c:numRef>
          </c:xVal>
          <c:yVal>
            <c:numRef>
              <c:f>Data!$J$78:$J$79</c:f>
              <c:numCache/>
            </c:numRef>
          </c:yVal>
          <c:smooth val="1"/>
        </c:ser>
        <c:ser>
          <c:idx val="12"/>
          <c:order val="12"/>
          <c:tx>
            <c:strRef>
              <c:f>Data!$D$32</c:f>
              <c:strCache>
                <c:ptCount val="1"/>
                <c:pt idx="0">
                  <c:v>316L casting, ITER, 7K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Data!$I$32:$I$34</c:f>
              <c:numCache/>
            </c:numRef>
          </c:xVal>
          <c:yVal>
            <c:numRef>
              <c:f>Data!$J$32:$J$34</c:f>
              <c:numCache/>
            </c:numRef>
          </c:yVal>
          <c:smooth val="1"/>
        </c:ser>
        <c:ser>
          <c:idx val="13"/>
          <c:order val="13"/>
          <c:tx>
            <c:strRef>
              <c:f>Data!$D$37</c:f>
              <c:strCache>
                <c:ptCount val="1"/>
                <c:pt idx="0">
                  <c:v>CF-8M casting, 1% ferrite, 4K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Data!$I$37:$I$39</c:f>
              <c:numCache/>
            </c:numRef>
          </c:xVal>
          <c:yVal>
            <c:numRef>
              <c:f>Data!$J$37:$J$39</c:f>
              <c:numCache/>
            </c:numRef>
          </c:yVal>
          <c:smooth val="1"/>
        </c:ser>
        <c:axId val="29668621"/>
        <c:axId val="65690998"/>
      </c:scatterChart>
      <c:valAx>
        <c:axId val="2966862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dK, MPa/sqrt(m)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5690998"/>
        <c:crossesAt val="1E-05"/>
        <c:crossBetween val="midCat"/>
        <c:dispUnits/>
        <c:minorUnit val="10"/>
      </c:valAx>
      <c:valAx>
        <c:axId val="65690998"/>
        <c:scaling>
          <c:logBase val="10"/>
          <c:orientation val="minMax"/>
          <c:max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da/dN, mm/cycle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6686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6"/>
          <c:y val="0.12575"/>
          <c:w val="0.32025"/>
          <c:h val="0.8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Fatigue crack growth rate for cast stainless steel (type "E")
 at cryogenic temperatures
 da/dN vs dK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98"/>
          <c:w val="0.5385"/>
          <c:h val="0.73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Data!$D$81</c:f>
              <c:strCache>
                <c:ptCount val="1"/>
                <c:pt idx="0">
                  <c:v>EL 1(a)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Data!$I$81:$I$82</c:f>
              <c:numCache/>
            </c:numRef>
          </c:xVal>
          <c:yVal>
            <c:numRef>
              <c:f>Data!$J$81:$J$82</c:f>
              <c:numCache/>
            </c:numRef>
          </c:yVal>
          <c:smooth val="1"/>
        </c:ser>
        <c:ser>
          <c:idx val="1"/>
          <c:order val="1"/>
          <c:tx>
            <c:strRef>
              <c:f>Data!$D$83</c:f>
              <c:strCache>
                <c:ptCount val="1"/>
                <c:pt idx="0">
                  <c:v>EL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Data!$I$83:$I$84</c:f>
              <c:numCache/>
            </c:numRef>
          </c:xVal>
          <c:yVal>
            <c:numRef>
              <c:f>Data!$J$83:$J$84</c:f>
              <c:numCache/>
            </c:numRef>
          </c:yVal>
          <c:smooth val="1"/>
        </c:ser>
        <c:ser>
          <c:idx val="2"/>
          <c:order val="2"/>
          <c:tx>
            <c:strRef>
              <c:f>Data!$D$85</c:f>
              <c:strCache>
                <c:ptCount val="1"/>
                <c:pt idx="0">
                  <c:v>EL 3(b)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Data!$I$85:$I$86</c:f>
              <c:numCache/>
            </c:numRef>
          </c:xVal>
          <c:yVal>
            <c:numRef>
              <c:f>Data!$J$85:$J$86</c:f>
              <c:numCache/>
            </c:numRef>
          </c:yVal>
          <c:smooth val="1"/>
        </c:ser>
        <c:ser>
          <c:idx val="3"/>
          <c:order val="3"/>
          <c:tx>
            <c:strRef>
              <c:f>Data!$D$88</c:f>
              <c:strCache>
                <c:ptCount val="1"/>
                <c:pt idx="0">
                  <c:v>E1 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Data!$I$88:$I$89</c:f>
              <c:numCache/>
            </c:numRef>
          </c:xVal>
          <c:yVal>
            <c:numRef>
              <c:f>Data!$J$88:$J$89</c:f>
              <c:numCache/>
            </c:numRef>
          </c:yVal>
          <c:smooth val="1"/>
        </c:ser>
        <c:ser>
          <c:idx val="4"/>
          <c:order val="4"/>
          <c:tx>
            <c:strRef>
              <c:f>Data!$D$90</c:f>
              <c:strCache>
                <c:ptCount val="1"/>
                <c:pt idx="0">
                  <c:v>E2 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Data!$I$90:$I$91</c:f>
              <c:numCache/>
            </c:numRef>
          </c:xVal>
          <c:yVal>
            <c:numRef>
              <c:f>Data!$J$90:$J$91</c:f>
              <c:numCache/>
            </c:numRef>
          </c:yVal>
          <c:smooth val="1"/>
        </c:ser>
        <c:ser>
          <c:idx val="5"/>
          <c:order val="5"/>
          <c:tx>
            <c:strRef>
              <c:f>Data!$D$93</c:f>
              <c:strCache>
                <c:ptCount val="1"/>
                <c:pt idx="0">
                  <c:v>EL 2-1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Data!$I$93:$I$94</c:f>
              <c:numCache/>
            </c:numRef>
          </c:xVal>
          <c:yVal>
            <c:numRef>
              <c:f>Data!$J$93:$J$94</c:f>
              <c:numCache/>
            </c:numRef>
          </c:yVal>
          <c:smooth val="1"/>
        </c:ser>
        <c:ser>
          <c:idx val="6"/>
          <c:order val="6"/>
          <c:tx>
            <c:strRef>
              <c:f>Data!$D$95</c:f>
              <c:strCache>
                <c:ptCount val="1"/>
                <c:pt idx="0">
                  <c:v>EL 2-2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Data!$I$95:$I$96</c:f>
              <c:numCache/>
            </c:numRef>
          </c:xVal>
          <c:yVal>
            <c:numRef>
              <c:f>Data!$J$95:$J$96</c:f>
              <c:numCache/>
            </c:numRef>
          </c:yVal>
          <c:smooth val="1"/>
        </c:ser>
        <c:ser>
          <c:idx val="7"/>
          <c:order val="7"/>
          <c:tx>
            <c:strRef>
              <c:f>Data!$D$97</c:f>
              <c:strCache>
                <c:ptCount val="1"/>
                <c:pt idx="0">
                  <c:v>EL 2-3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Data!$I$97:$I$98</c:f>
              <c:numCache/>
            </c:numRef>
          </c:xVal>
          <c:yVal>
            <c:numRef>
              <c:f>Data!$J$97:$J$98</c:f>
              <c:numCache/>
            </c:numRef>
          </c:yVal>
          <c:smooth val="1"/>
        </c:ser>
        <c:ser>
          <c:idx val="9"/>
          <c:order val="8"/>
          <c:tx>
            <c:strRef>
              <c:f>Data!$D$99</c:f>
              <c:strCache>
                <c:ptCount val="1"/>
                <c:pt idx="0">
                  <c:v>EL 2-4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Data!$I$99:$I$100</c:f>
              <c:numCache/>
            </c:numRef>
          </c:xVal>
          <c:yVal>
            <c:numRef>
              <c:f>Data!$J$99:$J$100</c:f>
              <c:numCache/>
            </c:numRef>
          </c:yVal>
          <c:smooth val="1"/>
        </c:ser>
        <c:ser>
          <c:idx val="8"/>
          <c:order val="9"/>
          <c:tx>
            <c:strRef>
              <c:f>Data!$D$102</c:f>
              <c:strCache>
                <c:ptCount val="1"/>
                <c:pt idx="0">
                  <c:v>ET 2-1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Data!$I$102:$I$103</c:f>
              <c:numCache/>
            </c:numRef>
          </c:xVal>
          <c:yVal>
            <c:numRef>
              <c:f>Data!$J$102:$J$103</c:f>
              <c:numCache/>
            </c:numRef>
          </c:yVal>
          <c:smooth val="1"/>
        </c:ser>
        <c:ser>
          <c:idx val="10"/>
          <c:order val="10"/>
          <c:tx>
            <c:strRef>
              <c:f>Data!$D$104</c:f>
              <c:strCache>
                <c:ptCount val="1"/>
                <c:pt idx="0">
                  <c:v>ET 2-2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Data!$I$104:$I$105</c:f>
              <c:numCache/>
            </c:numRef>
          </c:xVal>
          <c:yVal>
            <c:numRef>
              <c:f>Data!$J$104:$J$105</c:f>
              <c:numCache/>
            </c:numRef>
          </c:yVal>
          <c:smooth val="1"/>
        </c:ser>
        <c:ser>
          <c:idx val="11"/>
          <c:order val="11"/>
          <c:tx>
            <c:strRef>
              <c:f>Data!$D$106</c:f>
              <c:strCache>
                <c:ptCount val="1"/>
                <c:pt idx="0">
                  <c:v>ET 2-3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Data!$I$106:$I$107</c:f>
              <c:numCache/>
            </c:numRef>
          </c:xVal>
          <c:yVal>
            <c:numRef>
              <c:f>Data!$J$106:$J$107</c:f>
              <c:numCache/>
            </c:numRef>
          </c:yVal>
          <c:smooth val="1"/>
        </c:ser>
        <c:ser>
          <c:idx val="12"/>
          <c:order val="12"/>
          <c:tx>
            <c:strRef>
              <c:f>Data!$D$108</c:f>
              <c:strCache>
                <c:ptCount val="1"/>
                <c:pt idx="0">
                  <c:v>ET 2-4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dPt>
            <c:idx val="1"/>
            <c:spPr>
              <a:ln w="38100">
                <a:solidFill>
                  <a:srgbClr val="99CCFF"/>
                </a:solidFill>
              </a:ln>
            </c:spPr>
            <c:marker>
              <c:symbol val="auto"/>
            </c:marker>
          </c:dPt>
          <c:xVal>
            <c:numRef>
              <c:f>Data!$I$108:$I$109</c:f>
              <c:numCache/>
            </c:numRef>
          </c:xVal>
          <c:yVal>
            <c:numRef>
              <c:f>Data!$J$108:$J$109</c:f>
              <c:numCache/>
            </c:numRef>
          </c:yVal>
          <c:smooth val="1"/>
        </c:ser>
        <c:ser>
          <c:idx val="13"/>
          <c:order val="13"/>
          <c:tx>
            <c:strRef>
              <c:f>Data!$D$110</c:f>
              <c:strCache>
                <c:ptCount val="1"/>
                <c:pt idx="0">
                  <c:v>ET 2-5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Data!$I$110:$I$111</c:f>
              <c:numCache/>
            </c:numRef>
          </c:xVal>
          <c:yVal>
            <c:numRef>
              <c:f>Data!$J$110:$J$111</c:f>
              <c:numCache/>
            </c:numRef>
          </c:yVal>
          <c:smooth val="1"/>
        </c:ser>
        <c:ser>
          <c:idx val="14"/>
          <c:order val="14"/>
          <c:tx>
            <c:strRef>
              <c:f>Data!$D$112</c:f>
              <c:strCache>
                <c:ptCount val="1"/>
                <c:pt idx="0">
                  <c:v>ET 2-6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Data!$I$112:$I$113</c:f>
              <c:numCache/>
            </c:numRef>
          </c:xVal>
          <c:yVal>
            <c:numRef>
              <c:f>Data!$J$112:$J$113</c:f>
              <c:numCache/>
            </c:numRef>
          </c:yVal>
          <c:smooth val="1"/>
        </c:ser>
        <c:ser>
          <c:idx val="15"/>
          <c:order val="15"/>
          <c:tx>
            <c:strRef>
              <c:f>Data!$D$115</c:f>
              <c:strCache>
                <c:ptCount val="1"/>
                <c:pt idx="0">
                  <c:v>EW 6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Data!$I$115:$I$116</c:f>
              <c:numCache/>
            </c:numRef>
          </c:xVal>
          <c:yVal>
            <c:numRef>
              <c:f>Data!$J$115:$J$116</c:f>
              <c:numCache/>
            </c:numRef>
          </c:yVal>
          <c:smooth val="1"/>
        </c:ser>
        <c:ser>
          <c:idx val="16"/>
          <c:order val="16"/>
          <c:tx>
            <c:strRef>
              <c:f>Data!$D$32</c:f>
              <c:strCache>
                <c:ptCount val="1"/>
                <c:pt idx="0">
                  <c:v>316L casting, ITER, 7K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Data!$I$32:$I$34</c:f>
              <c:numCache/>
            </c:numRef>
          </c:xVal>
          <c:yVal>
            <c:numRef>
              <c:f>Data!$J$32:$J$34</c:f>
              <c:numCache/>
            </c:numRef>
          </c:yVal>
          <c:smooth val="1"/>
        </c:ser>
        <c:ser>
          <c:idx val="17"/>
          <c:order val="17"/>
          <c:tx>
            <c:strRef>
              <c:f>Data!$D$37</c:f>
              <c:strCache>
                <c:ptCount val="1"/>
                <c:pt idx="0">
                  <c:v>CF-8M casting, 1% ferrite, 4K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Data!$I$37:$I$39</c:f>
              <c:numCache/>
            </c:numRef>
          </c:xVal>
          <c:yVal>
            <c:numRef>
              <c:f>Data!$J$37:$J$39</c:f>
              <c:numCache/>
            </c:numRef>
          </c:yVal>
          <c:smooth val="1"/>
        </c:ser>
        <c:axId val="54348071"/>
        <c:axId val="19370592"/>
      </c:scatterChart>
      <c:valAx>
        <c:axId val="5434807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dK, MPa/sqrt(m)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370592"/>
        <c:crossesAt val="1E-05"/>
        <c:crossBetween val="midCat"/>
        <c:dispUnits/>
        <c:minorUnit val="10"/>
      </c:valAx>
      <c:valAx>
        <c:axId val="19370592"/>
        <c:scaling>
          <c:logBase val="10"/>
          <c:orientation val="minMax"/>
          <c:max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da/dN, mm/cycle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348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675"/>
          <c:y val="0.16675"/>
          <c:w val="0.3575"/>
          <c:h val="0.76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Fatigue cycles vs stress for various flaw sizes
CF8M casting material at 4K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78"/>
          <c:w val="0.8715"/>
          <c:h val="0.75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'CF8M'!$H$7</c:f>
              <c:strCache>
                <c:ptCount val="1"/>
                <c:pt idx="0">
                  <c:v>1.0 x 3.0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'CF8M'!$G$8:$G$11</c:f>
              <c:numCache/>
            </c:numRef>
          </c:xVal>
          <c:yVal>
            <c:numRef>
              <c:f>'CF8M'!$H$8:$H$11</c:f>
              <c:numCache/>
            </c:numRef>
          </c:yVal>
          <c:smooth val="1"/>
        </c:ser>
        <c:ser>
          <c:idx val="1"/>
          <c:order val="1"/>
          <c:tx>
            <c:strRef>
              <c:f>'CF8M'!$I$7</c:f>
              <c:strCache>
                <c:ptCount val="1"/>
                <c:pt idx="0">
                  <c:v>1.5 x 4.5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'CF8M'!$G$8:$G$11</c:f>
              <c:numCache/>
            </c:numRef>
          </c:xVal>
          <c:yVal>
            <c:numRef>
              <c:f>'CF8M'!$I$8:$I$11</c:f>
              <c:numCache/>
            </c:numRef>
          </c:yVal>
          <c:smooth val="1"/>
        </c:ser>
        <c:ser>
          <c:idx val="2"/>
          <c:order val="2"/>
          <c:tx>
            <c:strRef>
              <c:f>'CF8M'!$J$7</c:f>
              <c:strCache>
                <c:ptCount val="1"/>
                <c:pt idx="0">
                  <c:v>2.0 x 6.0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'CF8M'!$G$8:$G$11</c:f>
              <c:numCache/>
            </c:numRef>
          </c:xVal>
          <c:yVal>
            <c:numRef>
              <c:f>'CF8M'!$J$8:$J$11</c:f>
              <c:numCache/>
            </c:numRef>
          </c:yVal>
          <c:smooth val="1"/>
        </c:ser>
        <c:ser>
          <c:idx val="3"/>
          <c:order val="3"/>
          <c:tx>
            <c:strRef>
              <c:f>'CF8M'!$K$7</c:f>
              <c:strCache>
                <c:ptCount val="1"/>
                <c:pt idx="0">
                  <c:v>3.0 x 9.0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'CF8M'!$G$8:$G$11</c:f>
              <c:numCache/>
            </c:numRef>
          </c:xVal>
          <c:yVal>
            <c:numRef>
              <c:f>'CF8M'!$K$8:$K$11</c:f>
              <c:numCache/>
            </c:numRef>
          </c:yVal>
          <c:smooth val="1"/>
        </c:ser>
        <c:axId val="40117601"/>
        <c:axId val="25514090"/>
      </c:scatterChart>
      <c:valAx>
        <c:axId val="40117601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Stress level 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5514090"/>
        <c:crosses val="autoZero"/>
        <c:crossBetween val="midCat"/>
        <c:dispUnits/>
      </c:valAx>
      <c:valAx>
        <c:axId val="25514090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No. of cycles for crack to grow through 19 mm (0.75 inch) thickness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0117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"/>
          <c:y val="0.366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Fatigue cycles vs stress for various flaw sizes
Stellalloy casting material at 77K
specimen EL2-1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78"/>
          <c:w val="0.85625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'EL2-1'!$H$7</c:f>
              <c:strCache>
                <c:ptCount val="1"/>
                <c:pt idx="0">
                  <c:v>1.0 x 3.0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'EL2-1'!$G$8:$G$11</c:f>
              <c:numCache/>
            </c:numRef>
          </c:xVal>
          <c:yVal>
            <c:numRef>
              <c:f>'EL2-1'!$H$8:$H$11</c:f>
              <c:numCache/>
            </c:numRef>
          </c:yVal>
          <c:smooth val="1"/>
        </c:ser>
        <c:ser>
          <c:idx val="1"/>
          <c:order val="1"/>
          <c:tx>
            <c:strRef>
              <c:f>'EL2-1'!$I$7</c:f>
              <c:strCache>
                <c:ptCount val="1"/>
                <c:pt idx="0">
                  <c:v>1.5 x 4.5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'EL2-1'!$G$8:$G$11</c:f>
              <c:numCache/>
            </c:numRef>
          </c:xVal>
          <c:yVal>
            <c:numRef>
              <c:f>'EL2-1'!$I$8:$I$11</c:f>
              <c:numCache/>
            </c:numRef>
          </c:yVal>
          <c:smooth val="1"/>
        </c:ser>
        <c:ser>
          <c:idx val="2"/>
          <c:order val="2"/>
          <c:tx>
            <c:strRef>
              <c:f>'EL2-1'!$J$7</c:f>
              <c:strCache>
                <c:ptCount val="1"/>
                <c:pt idx="0">
                  <c:v>2.0 x 6.0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'EL2-1'!$G$8:$G$11</c:f>
              <c:numCache/>
            </c:numRef>
          </c:xVal>
          <c:yVal>
            <c:numRef>
              <c:f>'EL2-1'!$J$8:$J$11</c:f>
              <c:numCache/>
            </c:numRef>
          </c:yVal>
          <c:smooth val="1"/>
        </c:ser>
        <c:ser>
          <c:idx val="3"/>
          <c:order val="3"/>
          <c:tx>
            <c:strRef>
              <c:f>'EL2-1'!$K$7</c:f>
              <c:strCache>
                <c:ptCount val="1"/>
                <c:pt idx="0">
                  <c:v>3.0 x 9.0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'EL2-1'!$G$8:$G$11</c:f>
              <c:numCache/>
            </c:numRef>
          </c:xVal>
          <c:yVal>
            <c:numRef>
              <c:f>'EL2-1'!$K$8:$K$11</c:f>
              <c:numCache/>
            </c:numRef>
          </c:yVal>
          <c:smooth val="1"/>
        </c:ser>
        <c:axId val="28300219"/>
        <c:axId val="53375380"/>
      </c:scatterChart>
      <c:valAx>
        <c:axId val="28300219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Stress level 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375380"/>
        <c:crosses val="autoZero"/>
        <c:crossBetween val="midCat"/>
        <c:dispUnits/>
      </c:valAx>
      <c:valAx>
        <c:axId val="53375380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No. of cycles for crack to grow through 19 mm (0.75 inch) thickness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3002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"/>
          <c:y val="0.366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Fatigue cycles vs stress for various flaw sizes
Stellalloy casting material at 77K
specimen EL-2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78"/>
          <c:w val="0.85625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'EL-2'!$H$7</c:f>
              <c:strCache>
                <c:ptCount val="1"/>
                <c:pt idx="0">
                  <c:v>1.0 x 3.0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'EL-2'!$G$8:$G$11</c:f>
              <c:numCache/>
            </c:numRef>
          </c:xVal>
          <c:yVal>
            <c:numRef>
              <c:f>'EL-2'!$H$8:$H$11</c:f>
              <c:numCache/>
            </c:numRef>
          </c:yVal>
          <c:smooth val="1"/>
        </c:ser>
        <c:ser>
          <c:idx val="1"/>
          <c:order val="1"/>
          <c:tx>
            <c:strRef>
              <c:f>'EL-2'!$I$7</c:f>
              <c:strCache>
                <c:ptCount val="1"/>
                <c:pt idx="0">
                  <c:v>1.5 x 4.5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'EL-2'!$G$8:$G$11</c:f>
              <c:numCache/>
            </c:numRef>
          </c:xVal>
          <c:yVal>
            <c:numRef>
              <c:f>'EL-2'!$I$8:$I$11</c:f>
              <c:numCache/>
            </c:numRef>
          </c:yVal>
          <c:smooth val="1"/>
        </c:ser>
        <c:ser>
          <c:idx val="2"/>
          <c:order val="2"/>
          <c:tx>
            <c:strRef>
              <c:f>'EL-2'!$J$7</c:f>
              <c:strCache>
                <c:ptCount val="1"/>
                <c:pt idx="0">
                  <c:v>2.0 x 6.0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'EL-2'!$G$8:$G$11</c:f>
              <c:numCache/>
            </c:numRef>
          </c:xVal>
          <c:yVal>
            <c:numRef>
              <c:f>'EL-2'!$J$8:$J$11</c:f>
              <c:numCache/>
            </c:numRef>
          </c:yVal>
          <c:smooth val="1"/>
        </c:ser>
        <c:ser>
          <c:idx val="3"/>
          <c:order val="3"/>
          <c:tx>
            <c:strRef>
              <c:f>'EL-2'!$K$7</c:f>
              <c:strCache>
                <c:ptCount val="1"/>
                <c:pt idx="0">
                  <c:v>3.0 x 9.0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'EL-2'!$G$8:$G$11</c:f>
              <c:numCache/>
            </c:numRef>
          </c:xVal>
          <c:yVal>
            <c:numRef>
              <c:f>'EL-2'!$K$8:$K$11</c:f>
              <c:numCache/>
            </c:numRef>
          </c:yVal>
          <c:smooth val="1"/>
        </c:ser>
        <c:axId val="10616373"/>
        <c:axId val="28438494"/>
      </c:scatterChart>
      <c:valAx>
        <c:axId val="10616373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Stress level 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8438494"/>
        <c:crosses val="autoZero"/>
        <c:crossBetween val="midCat"/>
        <c:dispUnits/>
      </c:valAx>
      <c:valAx>
        <c:axId val="28438494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No. of cycles for crack to grow through 19 mm (0.75 inch) thickness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06163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"/>
          <c:y val="0.366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Fatigue cycles vs stress for various flaw sizes
Stellalloy casting material at 77K
specimen EW-6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78"/>
          <c:w val="0.85625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'EW-6'!$H$7</c:f>
              <c:strCache>
                <c:ptCount val="1"/>
                <c:pt idx="0">
                  <c:v>1.0 x 3.0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'EW-6'!$G$8:$G$11</c:f>
              <c:numCache/>
            </c:numRef>
          </c:xVal>
          <c:yVal>
            <c:numRef>
              <c:f>'EW-6'!$H$8:$H$11</c:f>
              <c:numCache/>
            </c:numRef>
          </c:yVal>
          <c:smooth val="1"/>
        </c:ser>
        <c:ser>
          <c:idx val="1"/>
          <c:order val="1"/>
          <c:tx>
            <c:strRef>
              <c:f>'EW-6'!$I$7</c:f>
              <c:strCache>
                <c:ptCount val="1"/>
                <c:pt idx="0">
                  <c:v>1.5 x 4.5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'EW-6'!$G$8:$G$11</c:f>
              <c:numCache/>
            </c:numRef>
          </c:xVal>
          <c:yVal>
            <c:numRef>
              <c:f>'EW-6'!$I$8:$I$11</c:f>
              <c:numCache/>
            </c:numRef>
          </c:yVal>
          <c:smooth val="1"/>
        </c:ser>
        <c:ser>
          <c:idx val="2"/>
          <c:order val="2"/>
          <c:tx>
            <c:strRef>
              <c:f>'EW-6'!$J$7</c:f>
              <c:strCache>
                <c:ptCount val="1"/>
                <c:pt idx="0">
                  <c:v>2.0 x 6.0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'EW-6'!$G$8:$G$11</c:f>
              <c:numCache/>
            </c:numRef>
          </c:xVal>
          <c:yVal>
            <c:numRef>
              <c:f>'EW-6'!$J$8:$J$11</c:f>
              <c:numCache/>
            </c:numRef>
          </c:yVal>
          <c:smooth val="1"/>
        </c:ser>
        <c:ser>
          <c:idx val="3"/>
          <c:order val="3"/>
          <c:tx>
            <c:strRef>
              <c:f>'EW-6'!$K$7</c:f>
              <c:strCache>
                <c:ptCount val="1"/>
                <c:pt idx="0">
                  <c:v>3.0 x 9.0 mm initial flaw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'EW-6'!$G$8:$G$11</c:f>
              <c:numCache/>
            </c:numRef>
          </c:xVal>
          <c:yVal>
            <c:numRef>
              <c:f>'EW-6'!$K$8:$K$11</c:f>
              <c:numCache/>
            </c:numRef>
          </c:yVal>
          <c:smooth val="1"/>
        </c:ser>
        <c:axId val="54619855"/>
        <c:axId val="21816648"/>
      </c:scatterChart>
      <c:valAx>
        <c:axId val="54619855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Stress level 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816648"/>
        <c:crosses val="autoZero"/>
        <c:crossBetween val="midCat"/>
        <c:dispUnits/>
      </c:valAx>
      <c:valAx>
        <c:axId val="21816648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No. of cycles for crack to grow through 19 mm (0.75 inch) thickness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6198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"/>
          <c:y val="0.366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3</xdr:row>
      <xdr:rowOff>142875</xdr:rowOff>
    </xdr:from>
    <xdr:to>
      <xdr:col>20</xdr:col>
      <xdr:colOff>485775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0267950" y="628650"/>
        <a:ext cx="67437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41</xdr:row>
      <xdr:rowOff>47625</xdr:rowOff>
    </xdr:from>
    <xdr:to>
      <xdr:col>21</xdr:col>
      <xdr:colOff>495300</xdr:colOff>
      <xdr:row>71</xdr:row>
      <xdr:rowOff>123825</xdr:rowOff>
    </xdr:to>
    <xdr:graphicFrame>
      <xdr:nvGraphicFramePr>
        <xdr:cNvPr id="2" name="Chart 2"/>
        <xdr:cNvGraphicFramePr/>
      </xdr:nvGraphicFramePr>
      <xdr:xfrm>
        <a:off x="10496550" y="6686550"/>
        <a:ext cx="7134225" cy="493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95250</xdr:colOff>
      <xdr:row>75</xdr:row>
      <xdr:rowOff>66675</xdr:rowOff>
    </xdr:from>
    <xdr:to>
      <xdr:col>21</xdr:col>
      <xdr:colOff>457200</xdr:colOff>
      <xdr:row>105</xdr:row>
      <xdr:rowOff>152400</xdr:rowOff>
    </xdr:to>
    <xdr:graphicFrame>
      <xdr:nvGraphicFramePr>
        <xdr:cNvPr id="3" name="Chart 3"/>
        <xdr:cNvGraphicFramePr/>
      </xdr:nvGraphicFramePr>
      <xdr:xfrm>
        <a:off x="10448925" y="12211050"/>
        <a:ext cx="7143750" cy="4943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0.7355</cdr:y>
    </cdr:from>
    <cdr:to>
      <cdr:x>0.9155</cdr:x>
      <cdr:y>0.7355</cdr:y>
    </cdr:to>
    <cdr:sp>
      <cdr:nvSpPr>
        <cdr:cNvPr id="1" name="Line 1"/>
        <cdr:cNvSpPr>
          <a:spLocks/>
        </cdr:cNvSpPr>
      </cdr:nvSpPr>
      <cdr:spPr>
        <a:xfrm>
          <a:off x="1171575" y="3409950"/>
          <a:ext cx="4686300" cy="0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</cdr:x>
      <cdr:y>0.68725</cdr:y>
    </cdr:from>
    <cdr:to>
      <cdr:x>0.89575</cdr:x>
      <cdr:y>0.72575</cdr:y>
    </cdr:to>
    <cdr:sp>
      <cdr:nvSpPr>
        <cdr:cNvPr id="2" name="TextBox 2"/>
        <cdr:cNvSpPr txBox="1">
          <a:spLocks noChangeArrowheads="1"/>
        </cdr:cNvSpPr>
      </cdr:nvSpPr>
      <cdr:spPr>
        <a:xfrm>
          <a:off x="4276725" y="3181350"/>
          <a:ext cx="1447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 x life = 5.2E+5 cycles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28</xdr:row>
      <xdr:rowOff>95250</xdr:rowOff>
    </xdr:from>
    <xdr:to>
      <xdr:col>14</xdr:col>
      <xdr:colOff>47625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2447925" y="4791075"/>
        <a:ext cx="6400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0.7355</cdr:y>
    </cdr:from>
    <cdr:to>
      <cdr:x>0.9155</cdr:x>
      <cdr:y>0.7355</cdr:y>
    </cdr:to>
    <cdr:sp>
      <cdr:nvSpPr>
        <cdr:cNvPr id="1" name="Line 1"/>
        <cdr:cNvSpPr>
          <a:spLocks/>
        </cdr:cNvSpPr>
      </cdr:nvSpPr>
      <cdr:spPr>
        <a:xfrm>
          <a:off x="1181100" y="3409950"/>
          <a:ext cx="4676775" cy="0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0.6695</cdr:x>
      <cdr:y>0.6875</cdr:y>
    </cdr:from>
    <cdr:to>
      <cdr:x>0.8955</cdr:x>
      <cdr:y>0.726</cdr:y>
    </cdr:to>
    <cdr:sp>
      <cdr:nvSpPr>
        <cdr:cNvPr id="2" name="TextBox 2"/>
        <cdr:cNvSpPr txBox="1">
          <a:spLocks noChangeArrowheads="1"/>
        </cdr:cNvSpPr>
      </cdr:nvSpPr>
      <cdr:spPr>
        <a:xfrm>
          <a:off x="4276725" y="3181350"/>
          <a:ext cx="1447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 x life = 5.2E+5 cycles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28</xdr:row>
      <xdr:rowOff>95250</xdr:rowOff>
    </xdr:from>
    <xdr:to>
      <xdr:col>14</xdr:col>
      <xdr:colOff>47625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2447925" y="4791075"/>
        <a:ext cx="6400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0.7355</cdr:y>
    </cdr:from>
    <cdr:to>
      <cdr:x>0.9155</cdr:x>
      <cdr:y>0.7355</cdr:y>
    </cdr:to>
    <cdr:sp>
      <cdr:nvSpPr>
        <cdr:cNvPr id="1" name="Line 7"/>
        <cdr:cNvSpPr>
          <a:spLocks/>
        </cdr:cNvSpPr>
      </cdr:nvSpPr>
      <cdr:spPr>
        <a:xfrm>
          <a:off x="1181100" y="3409950"/>
          <a:ext cx="4676775" cy="0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0.6695</cdr:x>
      <cdr:y>0.6875</cdr:y>
    </cdr:from>
    <cdr:to>
      <cdr:x>0.8955</cdr:x>
      <cdr:y>0.726</cdr:y>
    </cdr:to>
    <cdr:sp>
      <cdr:nvSpPr>
        <cdr:cNvPr id="2" name="TextBox 8"/>
        <cdr:cNvSpPr txBox="1">
          <a:spLocks noChangeArrowheads="1"/>
        </cdr:cNvSpPr>
      </cdr:nvSpPr>
      <cdr:spPr>
        <a:xfrm>
          <a:off x="4276725" y="3181350"/>
          <a:ext cx="1447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 x life = 5.2E+5 cycles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28</xdr:row>
      <xdr:rowOff>95250</xdr:rowOff>
    </xdr:from>
    <xdr:to>
      <xdr:col>14</xdr:col>
      <xdr:colOff>47625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2447925" y="4791075"/>
        <a:ext cx="6400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0.7355</cdr:y>
    </cdr:from>
    <cdr:to>
      <cdr:x>0.9155</cdr:x>
      <cdr:y>0.7355</cdr:y>
    </cdr:to>
    <cdr:sp>
      <cdr:nvSpPr>
        <cdr:cNvPr id="1" name="Line 1"/>
        <cdr:cNvSpPr>
          <a:spLocks/>
        </cdr:cNvSpPr>
      </cdr:nvSpPr>
      <cdr:spPr>
        <a:xfrm>
          <a:off x="1181100" y="3409950"/>
          <a:ext cx="4676775" cy="0"/>
        </a:xfrm>
        <a:prstGeom prst="line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0.6695</cdr:x>
      <cdr:y>0.6875</cdr:y>
    </cdr:from>
    <cdr:to>
      <cdr:x>0.8955</cdr:x>
      <cdr:y>0.726</cdr:y>
    </cdr:to>
    <cdr:sp>
      <cdr:nvSpPr>
        <cdr:cNvPr id="2" name="TextBox 2"/>
        <cdr:cNvSpPr txBox="1">
          <a:spLocks noChangeArrowheads="1"/>
        </cdr:cNvSpPr>
      </cdr:nvSpPr>
      <cdr:spPr>
        <a:xfrm>
          <a:off x="4276725" y="3181350"/>
          <a:ext cx="1447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4 x life = 5.2E+5 cycles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28</xdr:row>
      <xdr:rowOff>95250</xdr:rowOff>
    </xdr:from>
    <xdr:to>
      <xdr:col>14</xdr:col>
      <xdr:colOff>47625</xdr:colOff>
      <xdr:row>57</xdr:row>
      <xdr:rowOff>38100</xdr:rowOff>
    </xdr:to>
    <xdr:graphicFrame>
      <xdr:nvGraphicFramePr>
        <xdr:cNvPr id="1" name="Chart 1"/>
        <xdr:cNvGraphicFramePr/>
      </xdr:nvGraphicFramePr>
      <xdr:xfrm>
        <a:off x="2447925" y="4791075"/>
        <a:ext cx="6400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N125"/>
  <sheetViews>
    <sheetView workbookViewId="0" topLeftCell="A82">
      <selection activeCell="Q108" sqref="Q108"/>
    </sheetView>
  </sheetViews>
  <sheetFormatPr defaultColWidth="9.140625" defaultRowHeight="12.75"/>
  <cols>
    <col min="3" max="3" width="14.140625" style="0" customWidth="1"/>
    <col min="4" max="4" width="28.28125" style="2" customWidth="1"/>
    <col min="5" max="5" width="16.7109375" style="1" customWidth="1"/>
    <col min="6" max="6" width="15.57421875" style="1" customWidth="1"/>
    <col min="7" max="8" width="12.28125" style="1" customWidth="1"/>
    <col min="9" max="14" width="12.57421875" style="1" customWidth="1"/>
  </cols>
  <sheetData>
    <row r="7" spans="4:14" ht="12.75">
      <c r="D7" s="4" t="s">
        <v>0</v>
      </c>
      <c r="E7" s="5" t="s">
        <v>41</v>
      </c>
      <c r="F7" s="5" t="s">
        <v>9</v>
      </c>
      <c r="G7" s="5" t="s">
        <v>1</v>
      </c>
      <c r="H7" s="5" t="s">
        <v>2</v>
      </c>
      <c r="I7" s="5" t="s">
        <v>3</v>
      </c>
      <c r="J7" s="5" t="s">
        <v>5</v>
      </c>
      <c r="K7" s="5"/>
      <c r="L7" s="5"/>
      <c r="M7" s="5"/>
      <c r="N7" s="5"/>
    </row>
    <row r="8" spans="4:14" ht="12.75">
      <c r="D8" s="4"/>
      <c r="E8" s="5"/>
      <c r="F8" s="5" t="s">
        <v>11</v>
      </c>
      <c r="G8" s="5"/>
      <c r="H8" s="5"/>
      <c r="I8" s="5" t="s">
        <v>4</v>
      </c>
      <c r="J8" s="5" t="s">
        <v>6</v>
      </c>
      <c r="K8" s="5"/>
      <c r="L8" s="5"/>
      <c r="M8" s="5"/>
      <c r="N8" s="5"/>
    </row>
    <row r="10" spans="4:10" ht="12.75">
      <c r="D10" s="2" t="s">
        <v>19</v>
      </c>
      <c r="E10" s="1">
        <v>1</v>
      </c>
      <c r="F10" s="1" t="s">
        <v>7</v>
      </c>
      <c r="G10" s="3">
        <v>2.7E-09</v>
      </c>
      <c r="H10" s="10">
        <v>3</v>
      </c>
      <c r="I10" s="7">
        <v>25</v>
      </c>
      <c r="J10" s="3">
        <f>G10*(I10^H10)</f>
        <v>4.21875E-05</v>
      </c>
    </row>
    <row r="11" spans="7:14" ht="12.75">
      <c r="G11" s="3"/>
      <c r="H11" s="10"/>
      <c r="I11" s="7">
        <v>50</v>
      </c>
      <c r="J11" s="3">
        <f>G10*(I11^H10)</f>
        <v>0.0003375</v>
      </c>
      <c r="K11" s="3"/>
      <c r="L11" s="3"/>
      <c r="N11" s="3"/>
    </row>
    <row r="12" spans="7:14" ht="12.75">
      <c r="G12" s="3"/>
      <c r="H12" s="10"/>
      <c r="I12" s="7">
        <v>70</v>
      </c>
      <c r="J12" s="3">
        <f>G10*(I12^H10)</f>
        <v>0.0009261</v>
      </c>
      <c r="K12" s="3"/>
      <c r="L12" s="3"/>
      <c r="N12" s="3"/>
    </row>
    <row r="13" spans="7:14" ht="12.75">
      <c r="G13" s="3"/>
      <c r="H13" s="10"/>
      <c r="I13" s="7"/>
      <c r="J13" s="3"/>
      <c r="K13" s="3"/>
      <c r="L13" s="3"/>
      <c r="N13" s="3"/>
    </row>
    <row r="14" spans="4:10" ht="12.75">
      <c r="D14" s="2" t="s">
        <v>21</v>
      </c>
      <c r="E14" s="1">
        <v>1</v>
      </c>
      <c r="F14" s="1">
        <v>24</v>
      </c>
      <c r="G14" s="3">
        <v>2E-10</v>
      </c>
      <c r="H14" s="10">
        <v>4</v>
      </c>
      <c r="I14" s="7">
        <v>25</v>
      </c>
      <c r="J14" s="3">
        <f>G14*(I14^H14)</f>
        <v>7.8125E-05</v>
      </c>
    </row>
    <row r="15" spans="7:14" ht="12.75">
      <c r="G15" s="3"/>
      <c r="H15" s="10"/>
      <c r="I15" s="7">
        <v>50</v>
      </c>
      <c r="J15" s="3">
        <f>G14*(I15^H14)</f>
        <v>0.00125</v>
      </c>
      <c r="K15" s="3"/>
      <c r="L15" s="3"/>
      <c r="N15" s="3"/>
    </row>
    <row r="16" spans="7:14" ht="12.75">
      <c r="G16" s="3"/>
      <c r="H16" s="10"/>
      <c r="I16" s="7">
        <v>70</v>
      </c>
      <c r="J16" s="3">
        <f>G14*(I16^H14)</f>
        <v>0.004802</v>
      </c>
      <c r="K16" s="3"/>
      <c r="L16" s="3"/>
      <c r="N16" s="3"/>
    </row>
    <row r="17" spans="7:14" ht="12.75">
      <c r="G17" s="3"/>
      <c r="H17" s="10"/>
      <c r="I17" s="7"/>
      <c r="J17" s="3"/>
      <c r="K17" s="3"/>
      <c r="L17" s="3"/>
      <c r="N17" s="3"/>
    </row>
    <row r="18" spans="4:10" ht="12.75">
      <c r="D18" s="2" t="s">
        <v>20</v>
      </c>
      <c r="E18" s="1">
        <v>1</v>
      </c>
      <c r="F18" s="1" t="s">
        <v>8</v>
      </c>
      <c r="G18" s="3">
        <v>2.1E-10</v>
      </c>
      <c r="H18" s="10">
        <v>3.8</v>
      </c>
      <c r="I18" s="7">
        <v>25</v>
      </c>
      <c r="J18" s="3">
        <f>G18*(I18^H18)</f>
        <v>4.309147179099929E-05</v>
      </c>
    </row>
    <row r="19" spans="7:14" ht="12.75">
      <c r="G19" s="3"/>
      <c r="H19" s="10"/>
      <c r="I19" s="7">
        <v>50</v>
      </c>
      <c r="J19" s="3">
        <f>G18*(I19^H18)</f>
        <v>0.0006002128806546147</v>
      </c>
      <c r="K19" s="3"/>
      <c r="L19" s="3"/>
      <c r="N19" s="3"/>
    </row>
    <row r="20" spans="7:14" ht="12.75">
      <c r="G20" s="3"/>
      <c r="H20" s="10"/>
      <c r="I20" s="7">
        <v>70</v>
      </c>
      <c r="J20" s="3">
        <f>G18*(I20^H18)</f>
        <v>0.0021557174973735028</v>
      </c>
      <c r="K20" s="3"/>
      <c r="L20" s="3"/>
      <c r="N20" s="3"/>
    </row>
    <row r="21" spans="7:14" ht="12.75">
      <c r="G21" s="3"/>
      <c r="H21" s="10"/>
      <c r="I21" s="7"/>
      <c r="J21" s="3"/>
      <c r="K21" s="3"/>
      <c r="L21" s="3"/>
      <c r="N21" s="3"/>
    </row>
    <row r="22" spans="3:10" ht="12.75">
      <c r="C22" s="2"/>
      <c r="D22" s="2" t="s">
        <v>22</v>
      </c>
      <c r="E22" s="1" t="s">
        <v>13</v>
      </c>
      <c r="F22" s="1">
        <v>-196</v>
      </c>
      <c r="G22" s="3">
        <v>9.54E-08</v>
      </c>
      <c r="H22" s="10">
        <v>2.09</v>
      </c>
      <c r="I22" s="7">
        <v>25</v>
      </c>
      <c r="J22" s="3">
        <f aca="true" t="shared" si="0" ref="J22:J28">G22*(I22^H22)</f>
        <v>7.966049355044482E-05</v>
      </c>
    </row>
    <row r="23" spans="3:14" ht="12.75">
      <c r="C23" s="2"/>
      <c r="G23" s="3"/>
      <c r="H23" s="10"/>
      <c r="I23" s="7">
        <v>50</v>
      </c>
      <c r="J23" s="3">
        <f>G22*(I23^H22)</f>
        <v>0.0003391530162184466</v>
      </c>
      <c r="K23" s="3"/>
      <c r="L23" s="3"/>
      <c r="N23" s="3"/>
    </row>
    <row r="24" spans="3:14" ht="12.75">
      <c r="C24" s="2"/>
      <c r="G24" s="3"/>
      <c r="H24" s="10"/>
      <c r="I24" s="7">
        <v>70</v>
      </c>
      <c r="J24" s="3">
        <f>G22*(I24^H22)</f>
        <v>0.0006851777922778008</v>
      </c>
      <c r="K24" s="3"/>
      <c r="L24" s="3"/>
      <c r="N24" s="3"/>
    </row>
    <row r="25" spans="3:10" ht="12.75">
      <c r="C25" s="2"/>
      <c r="D25" s="2" t="s">
        <v>23</v>
      </c>
      <c r="E25" s="1" t="s">
        <v>14</v>
      </c>
      <c r="F25" s="1">
        <v>-196</v>
      </c>
      <c r="G25" s="3">
        <v>5.43E-09</v>
      </c>
      <c r="H25" s="10">
        <v>2.95</v>
      </c>
      <c r="I25" s="7">
        <v>25</v>
      </c>
      <c r="J25" s="3">
        <f t="shared" si="0"/>
        <v>7.223087155137288E-05</v>
      </c>
    </row>
    <row r="26" spans="3:14" ht="12.75">
      <c r="C26" s="2"/>
      <c r="G26" s="3"/>
      <c r="H26" s="10"/>
      <c r="I26" s="7">
        <v>50</v>
      </c>
      <c r="J26" s="3">
        <f>G25*(I26^H25)</f>
        <v>0.0005581633832110013</v>
      </c>
      <c r="K26" s="3"/>
      <c r="L26" s="3"/>
      <c r="N26" s="3"/>
    </row>
    <row r="27" spans="3:14" ht="12.75">
      <c r="C27" s="2"/>
      <c r="G27" s="3"/>
      <c r="H27" s="10"/>
      <c r="I27" s="7">
        <v>70</v>
      </c>
      <c r="J27" s="3">
        <f>G25*(I27^H25)</f>
        <v>0.0015060488112291122</v>
      </c>
      <c r="K27" s="3"/>
      <c r="L27" s="3"/>
      <c r="N27" s="3"/>
    </row>
    <row r="28" spans="3:10" ht="12.75">
      <c r="C28" s="2"/>
      <c r="D28" s="2" t="s">
        <v>24</v>
      </c>
      <c r="E28" s="1" t="s">
        <v>15</v>
      </c>
      <c r="F28" s="1">
        <v>-196</v>
      </c>
      <c r="G28" s="3">
        <v>4.41E-08</v>
      </c>
      <c r="H28" s="10">
        <v>2.25</v>
      </c>
      <c r="I28" s="7">
        <v>25</v>
      </c>
      <c r="J28" s="3">
        <f t="shared" si="0"/>
        <v>6.163162362983791E-05</v>
      </c>
    </row>
    <row r="29" spans="3:14" ht="12.75">
      <c r="C29" s="2"/>
      <c r="G29" s="3"/>
      <c r="H29" s="10"/>
      <c r="I29" s="7">
        <v>50</v>
      </c>
      <c r="J29" s="3">
        <f>G28*(I29^H28)</f>
        <v>0.0002931710613190922</v>
      </c>
      <c r="K29" s="3"/>
      <c r="L29" s="3"/>
      <c r="N29" s="3"/>
    </row>
    <row r="30" spans="3:14" ht="12.75">
      <c r="C30" s="2"/>
      <c r="G30" s="3"/>
      <c r="H30" s="10"/>
      <c r="I30" s="7">
        <v>70</v>
      </c>
      <c r="J30" s="3">
        <f>G28*(I30^H28)</f>
        <v>0.0006250419691248879</v>
      </c>
      <c r="K30" s="3"/>
      <c r="L30" s="3"/>
      <c r="N30" s="3"/>
    </row>
    <row r="31" spans="3:9" ht="12.75">
      <c r="C31" s="2"/>
      <c r="F31" s="2"/>
      <c r="G31" s="3"/>
      <c r="H31" s="10"/>
      <c r="I31" s="8"/>
    </row>
    <row r="32" spans="3:11" ht="12.75">
      <c r="C32" s="2"/>
      <c r="D32" s="6" t="s">
        <v>25</v>
      </c>
      <c r="E32" s="9">
        <v>3</v>
      </c>
      <c r="F32" s="1">
        <v>-266</v>
      </c>
      <c r="G32" s="3">
        <v>6.619E-11</v>
      </c>
      <c r="H32" s="10">
        <v>3.856</v>
      </c>
      <c r="I32" s="7">
        <v>25</v>
      </c>
      <c r="J32" s="3">
        <f>G32*(I32^H32)</f>
        <v>1.626481225309922E-05</v>
      </c>
      <c r="K32" s="3"/>
    </row>
    <row r="33" spans="3:14" ht="12.75">
      <c r="C33" s="2"/>
      <c r="D33" s="6"/>
      <c r="E33" s="9"/>
      <c r="G33" s="3"/>
      <c r="H33" s="10"/>
      <c r="I33" s="7">
        <v>50</v>
      </c>
      <c r="J33" s="3">
        <f>G32*(I33^H32)</f>
        <v>0.00023551616330611002</v>
      </c>
      <c r="K33" s="3"/>
      <c r="L33" s="3"/>
      <c r="N33" s="3"/>
    </row>
    <row r="34" spans="3:14" ht="12.75">
      <c r="C34" s="2"/>
      <c r="D34" s="6"/>
      <c r="E34" s="9"/>
      <c r="G34" s="3"/>
      <c r="H34" s="10"/>
      <c r="I34" s="7">
        <v>70</v>
      </c>
      <c r="J34" s="3">
        <f>G32*(I34^H32)</f>
        <v>0.0008619665712927614</v>
      </c>
      <c r="K34" s="3"/>
      <c r="L34" s="3"/>
      <c r="N34" s="3"/>
    </row>
    <row r="35" spans="3:14" ht="12.75">
      <c r="C35" s="2"/>
      <c r="D35" s="6"/>
      <c r="E35" s="9"/>
      <c r="G35" s="3"/>
      <c r="H35" s="10"/>
      <c r="I35" s="7"/>
      <c r="J35" s="3"/>
      <c r="K35" s="3"/>
      <c r="L35" s="3"/>
      <c r="N35" s="3"/>
    </row>
    <row r="36" spans="3:11" ht="12.75">
      <c r="C36" s="2"/>
      <c r="F36" s="2"/>
      <c r="G36" s="2"/>
      <c r="H36" s="10"/>
      <c r="I36" s="8"/>
      <c r="K36" s="1" t="s">
        <v>31</v>
      </c>
    </row>
    <row r="37" spans="4:11" ht="12.75">
      <c r="D37" s="2" t="s">
        <v>28</v>
      </c>
      <c r="E37" s="1">
        <v>4</v>
      </c>
      <c r="F37" s="1">
        <v>-269</v>
      </c>
      <c r="G37" s="3">
        <v>1.82E-10</v>
      </c>
      <c r="H37" s="10">
        <f>(LOG(K39)-LOG(K37))/(LOG(I39)-LOG(I37))</f>
        <v>3.73247635952948</v>
      </c>
      <c r="I37" s="7">
        <v>25</v>
      </c>
      <c r="J37" s="3">
        <f>G37*(I37^H37)</f>
        <v>3.0050342232768958E-05</v>
      </c>
      <c r="K37" s="3">
        <v>3E-05</v>
      </c>
    </row>
    <row r="38" spans="8:11" ht="12.75">
      <c r="H38" s="10"/>
      <c r="I38" s="7">
        <v>50</v>
      </c>
      <c r="J38" s="3">
        <f>G37*(I38^H37)</f>
        <v>0.000399426398746823</v>
      </c>
      <c r="K38" s="3">
        <v>0.0004</v>
      </c>
    </row>
    <row r="39" spans="8:11" ht="12.75">
      <c r="H39" s="10"/>
      <c r="I39" s="7">
        <v>70</v>
      </c>
      <c r="J39" s="3">
        <f>G37*(I39^H37)</f>
        <v>0.0014023493041958872</v>
      </c>
      <c r="K39" s="3">
        <v>0.0014</v>
      </c>
    </row>
    <row r="40" ht="12.75">
      <c r="H40" s="10"/>
    </row>
    <row r="41" spans="4:11" ht="12.75">
      <c r="D41" s="2" t="s">
        <v>29</v>
      </c>
      <c r="E41" s="1">
        <v>4</v>
      </c>
      <c r="F41" s="1">
        <v>-269</v>
      </c>
      <c r="G41" s="3">
        <v>1.77E-09</v>
      </c>
      <c r="H41" s="10">
        <f>(LOG(K43)-LOG(K41))/(LOG(I43)-LOG(I41))</f>
        <v>3.217230716220669</v>
      </c>
      <c r="I41" s="1">
        <v>30</v>
      </c>
      <c r="J41" s="3">
        <f>G41*(I41^H41)</f>
        <v>0.00010004908902755242</v>
      </c>
      <c r="K41" s="3">
        <v>0.0001</v>
      </c>
    </row>
    <row r="42" spans="8:11" ht="12.75">
      <c r="H42" s="10"/>
      <c r="I42" s="1">
        <v>50</v>
      </c>
      <c r="J42" s="3">
        <f>G41*(I42^H41)</f>
        <v>0.0005175493294622247</v>
      </c>
      <c r="K42" s="3">
        <v>0.00053</v>
      </c>
    </row>
    <row r="43" spans="8:11" ht="12.75">
      <c r="H43" s="10"/>
      <c r="I43" s="1">
        <v>60</v>
      </c>
      <c r="J43" s="3">
        <f>G41*(I43^H41)</f>
        <v>0.0009304565279562369</v>
      </c>
      <c r="K43" s="3">
        <v>0.00093</v>
      </c>
    </row>
    <row r="44" ht="12.75">
      <c r="H44" s="10"/>
    </row>
    <row r="45" spans="4:11" ht="12.75">
      <c r="D45" s="2" t="s">
        <v>30</v>
      </c>
      <c r="E45" s="1">
        <v>4</v>
      </c>
      <c r="F45" s="1">
        <v>-269</v>
      </c>
      <c r="G45" s="3">
        <v>3.03E-10</v>
      </c>
      <c r="H45" s="10">
        <f>(LOG(K47)-LOG(K45))/(LOG(I47)-LOG(I45))</f>
        <v>3.8365012677171197</v>
      </c>
      <c r="I45" s="1">
        <v>30</v>
      </c>
      <c r="J45" s="3">
        <f>G45*(I45^H45)</f>
        <v>0.00014074085816613146</v>
      </c>
      <c r="K45" s="3">
        <v>0.00014</v>
      </c>
    </row>
    <row r="46" spans="8:11" ht="12.75">
      <c r="H46" s="10"/>
      <c r="I46" s="1">
        <v>50</v>
      </c>
      <c r="J46" s="3">
        <f>G45*(I46^H45)</f>
        <v>0.000998948741186693</v>
      </c>
      <c r="K46" s="3">
        <v>0.001</v>
      </c>
    </row>
    <row r="47" spans="8:11" ht="12.75">
      <c r="H47" s="10"/>
      <c r="I47" s="1">
        <v>60</v>
      </c>
      <c r="J47" s="3">
        <f>G45*(I47^H45)</f>
        <v>0.0020105836880875893</v>
      </c>
      <c r="K47" s="3">
        <v>0.002</v>
      </c>
    </row>
    <row r="48" ht="12.75">
      <c r="H48" s="10"/>
    </row>
    <row r="49" spans="4:10" ht="12.75">
      <c r="D49" s="2" t="s">
        <v>26</v>
      </c>
      <c r="E49" s="1">
        <v>5</v>
      </c>
      <c r="F49" s="1">
        <f>7-273</f>
        <v>-266</v>
      </c>
      <c r="G49" s="3">
        <v>3.86E-08</v>
      </c>
      <c r="H49" s="10">
        <v>2.394</v>
      </c>
      <c r="I49" s="7">
        <v>25</v>
      </c>
      <c r="J49" s="3">
        <f>G49*(I49^H49)</f>
        <v>8.575425640781895E-05</v>
      </c>
    </row>
    <row r="50" spans="9:10" ht="12.75">
      <c r="I50" s="7">
        <v>50</v>
      </c>
      <c r="J50" s="3">
        <f>G49*(I50^H49)</f>
        <v>0.00045073522033020294</v>
      </c>
    </row>
    <row r="51" spans="9:10" ht="12.75">
      <c r="I51" s="7">
        <v>70</v>
      </c>
      <c r="J51" s="3">
        <f>G49*(I51^H49)</f>
        <v>0.0010086767546694496</v>
      </c>
    </row>
    <row r="52" spans="9:10" ht="12.75">
      <c r="I52" s="7"/>
      <c r="J52" s="3"/>
    </row>
    <row r="53" spans="9:10" ht="12.75">
      <c r="I53" s="7"/>
      <c r="J53" s="3"/>
    </row>
    <row r="54" spans="4:10" ht="12.75">
      <c r="D54" s="1" t="s">
        <v>58</v>
      </c>
      <c r="E54" s="1">
        <v>6</v>
      </c>
      <c r="F54" s="11">
        <v>-196</v>
      </c>
      <c r="G54" s="12">
        <v>4.7874633769742715E-08</v>
      </c>
      <c r="H54" s="11">
        <v>2.234</v>
      </c>
      <c r="I54" s="18">
        <v>18.987341772151897</v>
      </c>
      <c r="J54" s="3">
        <f>G54*(I54^H54)</f>
        <v>3.4371177888947564E-05</v>
      </c>
    </row>
    <row r="55" spans="4:10" ht="12.75">
      <c r="D55" s="1"/>
      <c r="F55" s="11"/>
      <c r="G55" s="12"/>
      <c r="H55" s="11"/>
      <c r="I55" s="18">
        <v>31.0126582278481</v>
      </c>
      <c r="J55" s="3">
        <f>G54*(I55^H54)</f>
        <v>0.00010284982930684348</v>
      </c>
    </row>
    <row r="56" spans="4:10" ht="12.75">
      <c r="D56" s="1" t="s">
        <v>59</v>
      </c>
      <c r="E56" s="1">
        <v>6</v>
      </c>
      <c r="F56" s="11">
        <v>-196</v>
      </c>
      <c r="G56" s="12">
        <v>3.660105151034232E-08</v>
      </c>
      <c r="H56" s="11">
        <v>2.352</v>
      </c>
      <c r="I56" s="18">
        <v>31.645569620253163</v>
      </c>
      <c r="J56" s="3">
        <f>G56*(I56^H56)</f>
        <v>0.0001236600859690066</v>
      </c>
    </row>
    <row r="57" spans="4:10" ht="12.75">
      <c r="D57" s="1"/>
      <c r="F57" s="11"/>
      <c r="G57" s="12"/>
      <c r="H57" s="11"/>
      <c r="I57" s="18">
        <v>79.1139240506329</v>
      </c>
      <c r="J57" s="3">
        <f>G56*(I57^H56)</f>
        <v>0.0010670491998652405</v>
      </c>
    </row>
    <row r="58" spans="4:10" ht="12.75">
      <c r="D58" s="1" t="s">
        <v>60</v>
      </c>
      <c r="E58" s="1">
        <v>6</v>
      </c>
      <c r="F58" s="11">
        <v>-196</v>
      </c>
      <c r="G58" s="12">
        <v>3.8353299470924827E-07</v>
      </c>
      <c r="H58" s="11">
        <v>1.7869</v>
      </c>
      <c r="I58" s="18">
        <v>31.645569620253163</v>
      </c>
      <c r="J58" s="3">
        <f>G58*(I58^H58)</f>
        <v>0.0001839551215238711</v>
      </c>
    </row>
    <row r="59" spans="4:10" ht="12.75">
      <c r="D59" s="1"/>
      <c r="F59" s="11"/>
      <c r="G59" s="12"/>
      <c r="H59" s="11"/>
      <c r="I59" s="18">
        <v>66.45569620253164</v>
      </c>
      <c r="J59" s="3">
        <f>G58*(I59^H58)</f>
        <v>0.0006926048706756617</v>
      </c>
    </row>
    <row r="60" spans="4:10" ht="12.75">
      <c r="D60" s="1" t="s">
        <v>61</v>
      </c>
      <c r="E60" s="1">
        <v>6</v>
      </c>
      <c r="F60" s="11">
        <v>-196</v>
      </c>
      <c r="G60" s="12">
        <v>2.01595173057762E-09</v>
      </c>
      <c r="H60" s="11">
        <v>3.108</v>
      </c>
      <c r="I60" s="18">
        <v>25.31645569620253</v>
      </c>
      <c r="J60" s="3">
        <f>G60*(I60^H60)</f>
        <v>4.6372056469797746E-05</v>
      </c>
    </row>
    <row r="61" spans="4:10" ht="12.75">
      <c r="D61" s="1"/>
      <c r="F61" s="11"/>
      <c r="G61" s="12"/>
      <c r="H61" s="11"/>
      <c r="I61" s="18">
        <v>79.1139240506329</v>
      </c>
      <c r="J61" s="3">
        <f>G60*(I61^H60)</f>
        <v>0.0016004798967311686</v>
      </c>
    </row>
    <row r="62" spans="4:10" ht="12.75">
      <c r="D62" s="1" t="s">
        <v>62</v>
      </c>
      <c r="E62" s="1">
        <v>6</v>
      </c>
      <c r="F62" s="11">
        <v>-196</v>
      </c>
      <c r="G62" s="12">
        <v>2.0750781100850407E-06</v>
      </c>
      <c r="H62" s="11">
        <v>1.408</v>
      </c>
      <c r="I62" s="18">
        <v>31.645569620253163</v>
      </c>
      <c r="J62" s="3">
        <f>G62*(I62^H62)</f>
        <v>0.000268828331602243</v>
      </c>
    </row>
    <row r="63" spans="4:10" ht="12.75">
      <c r="D63" s="1"/>
      <c r="F63" s="11"/>
      <c r="G63" s="12"/>
      <c r="H63" s="11"/>
      <c r="I63" s="18">
        <v>72.78481012658227</v>
      </c>
      <c r="J63" s="3">
        <f>G62*(I63^H62)</f>
        <v>0.0008685360111989554</v>
      </c>
    </row>
    <row r="64" spans="4:10" ht="12.75">
      <c r="D64" s="1" t="s">
        <v>63</v>
      </c>
      <c r="E64" s="1">
        <v>6</v>
      </c>
      <c r="F64" s="11">
        <v>-196</v>
      </c>
      <c r="G64" s="12">
        <v>6.244792466470609E-07</v>
      </c>
      <c r="H64" s="11">
        <v>1.633</v>
      </c>
      <c r="I64" s="18">
        <v>23.734177215189874</v>
      </c>
      <c r="J64" s="3">
        <f>G64*(I64^H64)</f>
        <v>0.00011002820988534337</v>
      </c>
    </row>
    <row r="65" spans="4:10" ht="12.75">
      <c r="D65" s="1"/>
      <c r="F65" s="11"/>
      <c r="G65" s="12"/>
      <c r="H65" s="11"/>
      <c r="I65" s="18">
        <v>56.962025316455694</v>
      </c>
      <c r="J65" s="3">
        <f>G64*(I65^H64)</f>
        <v>0.0004596095085519303</v>
      </c>
    </row>
    <row r="66" spans="4:9" ht="12.75">
      <c r="D66" s="1"/>
      <c r="F66" s="11"/>
      <c r="G66" s="11"/>
      <c r="H66" s="11"/>
      <c r="I66" s="11"/>
    </row>
    <row r="67" spans="4:10" ht="12.75">
      <c r="D67" s="1" t="s">
        <v>64</v>
      </c>
      <c r="E67" s="1">
        <v>6</v>
      </c>
      <c r="F67" s="11">
        <v>-196</v>
      </c>
      <c r="G67" s="12">
        <v>1.3965843104722375E-07</v>
      </c>
      <c r="H67" s="11">
        <v>2.0477</v>
      </c>
      <c r="I67" s="18">
        <v>23.734177215189874</v>
      </c>
      <c r="J67" s="3">
        <f>G67*(I67^H67)</f>
        <v>9.149995252771146E-05</v>
      </c>
    </row>
    <row r="68" spans="4:10" ht="12.75">
      <c r="D68" s="1"/>
      <c r="F68" s="11"/>
      <c r="G68" s="12"/>
      <c r="H68" s="11"/>
      <c r="I68" s="18">
        <v>55.379746835443036</v>
      </c>
      <c r="J68" s="3">
        <f>G67*(I68^H67)</f>
        <v>0.000518712760600239</v>
      </c>
    </row>
    <row r="69" spans="4:9" ht="12.75">
      <c r="D69" s="1" t="s">
        <v>65</v>
      </c>
      <c r="E69" s="1">
        <v>6</v>
      </c>
      <c r="F69" s="11">
        <v>-196</v>
      </c>
      <c r="G69" s="11" t="s">
        <v>70</v>
      </c>
      <c r="H69" s="11" t="s">
        <v>70</v>
      </c>
      <c r="I69" s="18" t="s">
        <v>70</v>
      </c>
    </row>
    <row r="70" spans="4:9" ht="12.75">
      <c r="D70" s="1"/>
      <c r="F70" s="11"/>
      <c r="G70" s="11"/>
      <c r="H70" s="11"/>
      <c r="I70" s="18" t="s">
        <v>70</v>
      </c>
    </row>
    <row r="71" spans="4:10" ht="12.75">
      <c r="D71" s="1" t="s">
        <v>66</v>
      </c>
      <c r="E71" s="1">
        <v>6</v>
      </c>
      <c r="F71" s="11">
        <v>-196</v>
      </c>
      <c r="G71" s="12">
        <v>3.0875781234481575E-07</v>
      </c>
      <c r="H71" s="11">
        <v>1.7962</v>
      </c>
      <c r="I71" s="18">
        <v>26.89873417721519</v>
      </c>
      <c r="J71" s="3">
        <f>G71*(I71^H71)</f>
        <v>0.00011420951616788233</v>
      </c>
    </row>
    <row r="72" spans="4:10" ht="12.75">
      <c r="D72" s="1"/>
      <c r="F72" s="11"/>
      <c r="G72" s="11"/>
      <c r="H72" s="11"/>
      <c r="I72" s="18">
        <v>58.54430379746835</v>
      </c>
      <c r="J72" s="3">
        <f>G71*(I72^H71)</f>
        <v>0.00046171488512511</v>
      </c>
    </row>
    <row r="73" spans="4:9" ht="12.75">
      <c r="D73" s="1"/>
      <c r="F73" s="11"/>
      <c r="G73" s="11"/>
      <c r="H73" s="11"/>
      <c r="I73" s="11"/>
    </row>
    <row r="74" spans="4:10" ht="12.75">
      <c r="D74" s="1" t="s">
        <v>67</v>
      </c>
      <c r="E74" s="1">
        <v>6</v>
      </c>
      <c r="F74" s="11">
        <v>-196</v>
      </c>
      <c r="G74" s="12">
        <v>3.068097199779429E-08</v>
      </c>
      <c r="H74" s="11">
        <v>2.37</v>
      </c>
      <c r="I74" s="18">
        <v>28.481012658227847</v>
      </c>
      <c r="J74" s="3">
        <f>G74*(I74^H74)</f>
        <v>8.593408871275164E-05</v>
      </c>
    </row>
    <row r="75" spans="4:10" ht="12.75">
      <c r="D75" s="1"/>
      <c r="F75" s="11"/>
      <c r="G75" s="12"/>
      <c r="H75" s="11"/>
      <c r="I75" s="18">
        <v>63.291139240506325</v>
      </c>
      <c r="J75" s="3">
        <f>G74*(I75^H74)</f>
        <v>0.0005702323059677375</v>
      </c>
    </row>
    <row r="76" spans="4:10" ht="12.75">
      <c r="D76" s="1" t="s">
        <v>68</v>
      </c>
      <c r="E76" s="1">
        <v>6</v>
      </c>
      <c r="F76" s="11">
        <v>-196</v>
      </c>
      <c r="G76" s="12">
        <v>8.250400059885646E-09</v>
      </c>
      <c r="H76" s="11">
        <v>2.68</v>
      </c>
      <c r="I76" s="18">
        <v>25.949367088607595</v>
      </c>
      <c r="J76" s="3">
        <f>G76*(I76^H76)</f>
        <v>5.0855127896514024E-05</v>
      </c>
    </row>
    <row r="77" spans="4:10" ht="12.75">
      <c r="D77" s="1"/>
      <c r="F77" s="11"/>
      <c r="G77" s="12"/>
      <c r="H77" s="11"/>
      <c r="I77" s="18">
        <v>57.75316455696202</v>
      </c>
      <c r="J77" s="3">
        <f>G76*(I77^H76)</f>
        <v>0.00043400837972307286</v>
      </c>
    </row>
    <row r="78" spans="4:10" ht="12.75">
      <c r="D78" s="1" t="s">
        <v>69</v>
      </c>
      <c r="E78" s="1">
        <v>6</v>
      </c>
      <c r="F78" s="11">
        <v>-196</v>
      </c>
      <c r="G78" s="12">
        <v>8.297097746451004E-07</v>
      </c>
      <c r="H78" s="11">
        <v>1.57</v>
      </c>
      <c r="I78" s="18">
        <v>31.645569620253163</v>
      </c>
      <c r="J78" s="3">
        <f>G78*(I78^H78)</f>
        <v>0.00018811242703419277</v>
      </c>
    </row>
    <row r="79" spans="4:10" ht="12.75">
      <c r="D79" s="1"/>
      <c r="F79" s="11"/>
      <c r="G79" s="11"/>
      <c r="H79" s="11"/>
      <c r="I79" s="18">
        <v>72.78481012658227</v>
      </c>
      <c r="J79" s="3">
        <f>G78*(I79^H78)</f>
        <v>0.0006955529378225871</v>
      </c>
    </row>
    <row r="80" spans="4:9" ht="12.75">
      <c r="D80" s="1"/>
      <c r="F80" s="11"/>
      <c r="G80" s="11"/>
      <c r="H80" s="11"/>
      <c r="I80" s="11"/>
    </row>
    <row r="81" spans="4:10" ht="12.75">
      <c r="D81" s="1" t="s">
        <v>42</v>
      </c>
      <c r="E81" s="1">
        <v>6</v>
      </c>
      <c r="F81" s="11">
        <v>-196</v>
      </c>
      <c r="G81" s="14">
        <v>1.7003737457194522E-07</v>
      </c>
      <c r="H81" s="15">
        <v>1.78</v>
      </c>
      <c r="I81" s="18">
        <v>22.151898734177212</v>
      </c>
      <c r="J81" s="3">
        <f>G81*(I81^H81)</f>
        <v>4.220616523764092E-05</v>
      </c>
    </row>
    <row r="82" spans="4:10" ht="12.75">
      <c r="D82" s="1"/>
      <c r="F82" s="11"/>
      <c r="G82" s="14"/>
      <c r="H82" s="15"/>
      <c r="I82" s="18">
        <v>36.392405063291136</v>
      </c>
      <c r="J82" s="3">
        <f>G81*(I82^H81)</f>
        <v>0.00010212769720877592</v>
      </c>
    </row>
    <row r="83" spans="4:10" ht="12.75">
      <c r="D83" s="1" t="s">
        <v>43</v>
      </c>
      <c r="E83" s="1">
        <v>6</v>
      </c>
      <c r="F83" s="11">
        <v>-196</v>
      </c>
      <c r="G83" s="14">
        <v>1.7098088450805432E-07</v>
      </c>
      <c r="H83" s="16">
        <v>1.81</v>
      </c>
      <c r="I83" s="18">
        <v>28.481012658227847</v>
      </c>
      <c r="J83" s="3">
        <f>G83*(I83^H83)</f>
        <v>7.339946289693546E-05</v>
      </c>
    </row>
    <row r="84" spans="4:10" ht="12.75">
      <c r="D84" s="1"/>
      <c r="F84" s="11"/>
      <c r="G84" s="14"/>
      <c r="H84" s="16"/>
      <c r="I84" s="18">
        <v>69.62025316455696</v>
      </c>
      <c r="J84" s="3">
        <f>G83*(I84^H83)</f>
        <v>0.0003700828774683492</v>
      </c>
    </row>
    <row r="85" spans="4:10" ht="12.75">
      <c r="D85" s="1" t="s">
        <v>44</v>
      </c>
      <c r="E85" s="1">
        <v>6</v>
      </c>
      <c r="F85" s="11">
        <v>-196</v>
      </c>
      <c r="G85" s="14">
        <v>1.7714914641933308E-07</v>
      </c>
      <c r="H85" s="15">
        <v>1.82</v>
      </c>
      <c r="I85" s="18">
        <v>25.31645569620253</v>
      </c>
      <c r="J85" s="3">
        <f>G85*(I85^H85)</f>
        <v>6.346471732421663E-05</v>
      </c>
    </row>
    <row r="86" spans="4:10" ht="12.75">
      <c r="D86" s="1"/>
      <c r="F86" s="11"/>
      <c r="G86" s="15"/>
      <c r="H86" s="15"/>
      <c r="I86" s="18">
        <v>56.962025316455694</v>
      </c>
      <c r="J86" s="3">
        <f>G85*(I86^H85)</f>
        <v>0.0002776543826327218</v>
      </c>
    </row>
    <row r="87" spans="4:9" ht="12.75">
      <c r="D87" s="1"/>
      <c r="F87" s="11"/>
      <c r="G87" s="15"/>
      <c r="H87" s="15"/>
      <c r="I87" s="18"/>
    </row>
    <row r="88" spans="4:10" ht="12.75">
      <c r="D88" s="1" t="s">
        <v>45</v>
      </c>
      <c r="E88" s="1">
        <v>6</v>
      </c>
      <c r="F88" s="11">
        <v>-196</v>
      </c>
      <c r="G88" s="14">
        <v>1.276130307503749E-07</v>
      </c>
      <c r="H88" s="15">
        <v>1.75</v>
      </c>
      <c r="I88" s="18">
        <v>28.481012658227847</v>
      </c>
      <c r="J88" s="3">
        <f>G88*(I88^H88)</f>
        <v>4.4809182429497606E-05</v>
      </c>
    </row>
    <row r="89" spans="4:10" ht="12.75">
      <c r="D89" s="1"/>
      <c r="F89" s="11"/>
      <c r="G89" s="14"/>
      <c r="H89" s="15"/>
      <c r="I89" s="18">
        <v>66.45569620253164</v>
      </c>
      <c r="J89" s="3">
        <f>G88*(I89^H88)</f>
        <v>0.00019739056688226314</v>
      </c>
    </row>
    <row r="90" spans="4:10" ht="12.75">
      <c r="D90" s="1" t="s">
        <v>46</v>
      </c>
      <c r="E90" s="1">
        <v>6</v>
      </c>
      <c r="F90" s="11">
        <v>-196</v>
      </c>
      <c r="G90" s="14">
        <v>1.3258330792380305E-08</v>
      </c>
      <c r="H90" s="15">
        <v>2.405</v>
      </c>
      <c r="I90" s="18">
        <v>25.31645569620253</v>
      </c>
      <c r="J90" s="3">
        <f>G90*(I90^H90)</f>
        <v>3.145377931545471E-05</v>
      </c>
    </row>
    <row r="91" spans="4:10" ht="12.75">
      <c r="D91" s="1"/>
      <c r="F91" s="11"/>
      <c r="G91" s="14"/>
      <c r="H91" s="15"/>
      <c r="I91" s="18">
        <v>63.291139240506325</v>
      </c>
      <c r="J91" s="3">
        <f>G90*(I91^H90)</f>
        <v>0.00028491712687744245</v>
      </c>
    </row>
    <row r="92" spans="4:9" ht="12.75">
      <c r="D92" s="1"/>
      <c r="F92" s="11"/>
      <c r="G92" s="15"/>
      <c r="H92" s="15"/>
      <c r="I92" s="11"/>
    </row>
    <row r="93" spans="4:10" ht="12.75">
      <c r="D93" s="1" t="s">
        <v>47</v>
      </c>
      <c r="E93" s="1">
        <v>6</v>
      </c>
      <c r="F93" s="11">
        <v>-196</v>
      </c>
      <c r="G93" s="14">
        <v>4.998834329369609E-10</v>
      </c>
      <c r="H93" s="15">
        <v>3.288</v>
      </c>
      <c r="I93" s="18">
        <v>28.481012658227847</v>
      </c>
      <c r="J93" s="3">
        <f>G93*(I93^H93)</f>
        <v>3.0300304090432737E-05</v>
      </c>
    </row>
    <row r="94" spans="4:10" ht="12.75">
      <c r="D94" s="1"/>
      <c r="F94" s="11"/>
      <c r="G94" s="14"/>
      <c r="H94" s="15"/>
      <c r="I94" s="18">
        <v>71.51898734177215</v>
      </c>
      <c r="J94" s="3">
        <f>G93*(I94^H93)</f>
        <v>0.0006254695389588095</v>
      </c>
    </row>
    <row r="95" spans="4:10" ht="12.75">
      <c r="D95" s="1" t="s">
        <v>48</v>
      </c>
      <c r="E95" s="1">
        <v>6</v>
      </c>
      <c r="F95" s="11">
        <v>-196</v>
      </c>
      <c r="G95" s="14">
        <v>2.5769050807448206E-10</v>
      </c>
      <c r="H95" s="16">
        <v>3.43</v>
      </c>
      <c r="I95" s="18">
        <v>34.81012658227848</v>
      </c>
      <c r="J95" s="3">
        <f>G95*(I95^H95)</f>
        <v>5.00205702478528E-05</v>
      </c>
    </row>
    <row r="96" spans="4:10" ht="12.75">
      <c r="D96" s="1"/>
      <c r="F96" s="11"/>
      <c r="G96" s="14"/>
      <c r="H96" s="16"/>
      <c r="I96" s="18">
        <v>63.291139240506325</v>
      </c>
      <c r="J96" s="3">
        <f>G95*(I96^H95)</f>
        <v>0.0003887806249407135</v>
      </c>
    </row>
    <row r="97" spans="4:10" ht="12.75">
      <c r="D97" s="1" t="s">
        <v>49</v>
      </c>
      <c r="E97" s="1">
        <v>6</v>
      </c>
      <c r="F97" s="11">
        <v>-196</v>
      </c>
      <c r="G97" s="14">
        <v>7.1092687486913595E-09</v>
      </c>
      <c r="H97" s="15">
        <v>2.64</v>
      </c>
      <c r="I97" s="18">
        <v>21.202531645569618</v>
      </c>
      <c r="J97" s="3">
        <f>G97*(I97^H97)</f>
        <v>2.2567763034761846E-05</v>
      </c>
    </row>
    <row r="98" spans="4:10" ht="12.75">
      <c r="D98" s="1"/>
      <c r="F98" s="11"/>
      <c r="G98" s="14"/>
      <c r="H98" s="15"/>
      <c r="I98" s="18">
        <v>52.21518987341772</v>
      </c>
      <c r="J98" s="3">
        <f>G97*(I98^H97)</f>
        <v>0.00024367369372806086</v>
      </c>
    </row>
    <row r="99" spans="4:10" ht="12.75">
      <c r="D99" s="1" t="s">
        <v>50</v>
      </c>
      <c r="E99" s="1">
        <v>6</v>
      </c>
      <c r="F99" s="11">
        <v>-196</v>
      </c>
      <c r="G99" s="14">
        <v>8.526104629864822E-06</v>
      </c>
      <c r="H99" s="15">
        <v>0.76</v>
      </c>
      <c r="I99" s="18">
        <v>31.32911392405063</v>
      </c>
      <c r="J99" s="3">
        <f>G99*(I99^H99)</f>
        <v>0.00011686143716796146</v>
      </c>
    </row>
    <row r="100" spans="4:10" ht="12.75">
      <c r="D100" s="1"/>
      <c r="F100" s="11"/>
      <c r="G100" s="15"/>
      <c r="H100" s="15"/>
      <c r="I100" s="18">
        <v>68.0379746835443</v>
      </c>
      <c r="J100" s="3">
        <f>G99*(I100^H99)</f>
        <v>0.00021068892373270713</v>
      </c>
    </row>
    <row r="101" ht="12.75">
      <c r="I101" s="13"/>
    </row>
    <row r="102" spans="4:10" ht="12.75">
      <c r="D102" s="1" t="s">
        <v>51</v>
      </c>
      <c r="E102" s="1">
        <v>6</v>
      </c>
      <c r="F102" s="11">
        <v>-196</v>
      </c>
      <c r="G102" s="14">
        <v>3.1535935320352375E-08</v>
      </c>
      <c r="H102" s="15">
        <v>2.32</v>
      </c>
      <c r="I102" s="18">
        <v>25</v>
      </c>
      <c r="J102" s="3">
        <f>G102*(I102^H102)</f>
        <v>5.521111734279631E-05</v>
      </c>
    </row>
    <row r="103" spans="4:10" ht="12.75">
      <c r="D103" s="1"/>
      <c r="F103" s="11"/>
      <c r="G103" s="14"/>
      <c r="H103" s="15"/>
      <c r="I103" s="18">
        <v>58.860759493670884</v>
      </c>
      <c r="J103" s="3">
        <f>G102*(I103^H102)</f>
        <v>0.00040253320865619584</v>
      </c>
    </row>
    <row r="104" spans="4:10" ht="12.75">
      <c r="D104" s="1" t="s">
        <v>52</v>
      </c>
      <c r="E104" s="1">
        <v>6</v>
      </c>
      <c r="F104" s="11">
        <v>-196</v>
      </c>
      <c r="G104" s="14">
        <v>1.0800863320301724E-07</v>
      </c>
      <c r="H104" s="15">
        <v>2.03</v>
      </c>
      <c r="I104" s="18">
        <v>31.645569620253163</v>
      </c>
      <c r="J104" s="3">
        <f>G104*(I104^H104)</f>
        <v>0.00011997581052962328</v>
      </c>
    </row>
    <row r="105" spans="4:10" ht="12.75">
      <c r="D105" s="1"/>
      <c r="F105" s="11"/>
      <c r="G105" s="14"/>
      <c r="H105" s="15"/>
      <c r="I105" s="18">
        <v>76.74050632911393</v>
      </c>
      <c r="J105" s="3">
        <f>G104*(I105^H104)</f>
        <v>0.0007245336004029095</v>
      </c>
    </row>
    <row r="106" spans="4:10" ht="12.75">
      <c r="D106" s="1" t="s">
        <v>53</v>
      </c>
      <c r="E106" s="1">
        <v>6</v>
      </c>
      <c r="F106" s="11">
        <v>-196</v>
      </c>
      <c r="G106" s="14">
        <v>9.414157855592361E-10</v>
      </c>
      <c r="H106" s="15">
        <v>3.16</v>
      </c>
      <c r="I106" s="18">
        <v>28.481012658227847</v>
      </c>
      <c r="J106" s="3">
        <f>G106*(I106^H106)</f>
        <v>3.716863610007217E-05</v>
      </c>
    </row>
    <row r="107" spans="4:10" ht="12.75">
      <c r="D107" s="1"/>
      <c r="F107" s="11"/>
      <c r="G107" s="14"/>
      <c r="H107" s="15"/>
      <c r="I107" s="18">
        <v>68.35443037974683</v>
      </c>
      <c r="J107" s="3">
        <f>G106*(I107^H106)</f>
        <v>0.0005910771203070357</v>
      </c>
    </row>
    <row r="108" spans="4:10" ht="12.75">
      <c r="D108" s="1" t="s">
        <v>54</v>
      </c>
      <c r="E108" s="1">
        <v>6</v>
      </c>
      <c r="F108" s="11">
        <v>-196</v>
      </c>
      <c r="G108" s="14">
        <v>6.116364839004202E-09</v>
      </c>
      <c r="H108" s="15">
        <v>3.23</v>
      </c>
      <c r="I108" s="18">
        <v>34.81012658227848</v>
      </c>
      <c r="J108" s="3">
        <f>G108*(I108^H108)</f>
        <v>0.000583717184769977</v>
      </c>
    </row>
    <row r="109" spans="4:10" ht="12.75">
      <c r="D109" s="1"/>
      <c r="F109" s="11"/>
      <c r="G109" s="14"/>
      <c r="H109" s="15"/>
      <c r="I109" s="18">
        <v>79.1139240506329</v>
      </c>
      <c r="J109" s="3">
        <f>G108*(I109^H108)</f>
        <v>0.00827656888858845</v>
      </c>
    </row>
    <row r="110" spans="4:10" ht="12.75">
      <c r="D110" s="1" t="s">
        <v>55</v>
      </c>
      <c r="E110" s="1">
        <v>6</v>
      </c>
      <c r="F110" s="11">
        <v>-196</v>
      </c>
      <c r="G110" s="14">
        <v>2.909907218159226E-09</v>
      </c>
      <c r="H110" s="15">
        <v>2.85</v>
      </c>
      <c r="I110" s="18">
        <v>34.81012658227848</v>
      </c>
      <c r="J110" s="3">
        <f>G110*(I110^H110)</f>
        <v>7.206760823921342E-05</v>
      </c>
    </row>
    <row r="111" spans="4:10" ht="12.75">
      <c r="D111" s="1"/>
      <c r="G111" s="14"/>
      <c r="H111" s="15"/>
      <c r="I111" s="18">
        <v>82.27848101265822</v>
      </c>
      <c r="J111" s="3">
        <f>G110*(I111^H110)</f>
        <v>0.0008364596542438509</v>
      </c>
    </row>
    <row r="112" spans="4:10" ht="12.75">
      <c r="D112" s="1" t="s">
        <v>56</v>
      </c>
      <c r="E112" s="1">
        <v>6</v>
      </c>
      <c r="F112" s="11">
        <v>-196</v>
      </c>
      <c r="G112" s="14">
        <v>7.994871030758043E-09</v>
      </c>
      <c r="H112" s="15">
        <v>2.68</v>
      </c>
      <c r="I112" s="18">
        <v>31.645569620253163</v>
      </c>
      <c r="J112" s="3">
        <f>G112*(I112^H112)</f>
        <v>8.387838904856149E-05</v>
      </c>
    </row>
    <row r="113" spans="4:10" ht="12.75">
      <c r="D113" s="1"/>
      <c r="G113" s="14"/>
      <c r="H113" s="15"/>
      <c r="I113" s="18">
        <v>75.94936708860759</v>
      </c>
      <c r="J113" s="3">
        <f>G112*(I113^H112)</f>
        <v>0.0008762261472042726</v>
      </c>
    </row>
    <row r="114" spans="4:9" ht="12.75">
      <c r="D114" s="1"/>
      <c r="G114" s="17"/>
      <c r="H114" s="17"/>
      <c r="I114" s="11"/>
    </row>
    <row r="115" spans="4:10" ht="12.75">
      <c r="D115" s="1" t="s">
        <v>57</v>
      </c>
      <c r="E115" s="1">
        <v>6</v>
      </c>
      <c r="F115" s="11">
        <v>-196</v>
      </c>
      <c r="G115" s="14">
        <v>2.364399993416388E-09</v>
      </c>
      <c r="H115" s="15">
        <v>3.13</v>
      </c>
      <c r="I115" s="18">
        <v>27.531645569620252</v>
      </c>
      <c r="J115" s="3">
        <f>G115*(I115^H115)</f>
        <v>7.592689528432305E-05</v>
      </c>
    </row>
    <row r="116" spans="4:10" ht="12.75">
      <c r="D116" s="1"/>
      <c r="G116" s="14"/>
      <c r="H116" s="15"/>
      <c r="I116" s="18">
        <v>69.62025316455696</v>
      </c>
      <c r="J116" s="3">
        <f>G115*(I116^H115)</f>
        <v>0.0013851071522856444</v>
      </c>
    </row>
    <row r="118" ht="12.75">
      <c r="B118" s="2" t="s">
        <v>12</v>
      </c>
    </row>
    <row r="120" spans="2:3" ht="12.75">
      <c r="B120">
        <v>1</v>
      </c>
      <c r="C120" t="s">
        <v>16</v>
      </c>
    </row>
    <row r="121" spans="2:3" ht="12.75">
      <c r="B121">
        <v>2</v>
      </c>
      <c r="C121" t="s">
        <v>17</v>
      </c>
    </row>
    <row r="122" spans="2:3" ht="12.75">
      <c r="B122">
        <v>3</v>
      </c>
      <c r="C122" t="s">
        <v>10</v>
      </c>
    </row>
    <row r="123" spans="2:3" ht="12.75">
      <c r="B123">
        <v>4</v>
      </c>
      <c r="C123" t="s">
        <v>18</v>
      </c>
    </row>
    <row r="124" spans="2:3" ht="12.75">
      <c r="B124">
        <v>5</v>
      </c>
      <c r="C124" t="s">
        <v>27</v>
      </c>
    </row>
    <row r="125" spans="2:3" ht="12.75">
      <c r="B125">
        <v>6</v>
      </c>
      <c r="C125" t="s">
        <v>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7:K25"/>
  <sheetViews>
    <sheetView workbookViewId="0" topLeftCell="A19">
      <selection activeCell="I61" sqref="I61"/>
    </sheetView>
  </sheetViews>
  <sheetFormatPr defaultColWidth="9.140625" defaultRowHeight="12.75"/>
  <cols>
    <col min="7" max="7" width="13.140625" style="0" customWidth="1"/>
  </cols>
  <sheetData>
    <row r="7" spans="7:11" ht="12.75">
      <c r="G7" s="9"/>
      <c r="H7" s="1" t="s">
        <v>37</v>
      </c>
      <c r="I7" s="1" t="s">
        <v>38</v>
      </c>
      <c r="J7" s="1" t="s">
        <v>39</v>
      </c>
      <c r="K7" s="1" t="s">
        <v>40</v>
      </c>
    </row>
    <row r="8" spans="6:11" ht="12.75">
      <c r="F8" s="9"/>
      <c r="G8">
        <v>150</v>
      </c>
      <c r="H8" s="1">
        <v>3956743</v>
      </c>
      <c r="I8" s="1">
        <v>2488411</v>
      </c>
      <c r="J8" s="1">
        <v>1725507</v>
      </c>
      <c r="K8" s="1">
        <v>967940</v>
      </c>
    </row>
    <row r="9" spans="6:11" ht="12.75">
      <c r="F9" s="9"/>
      <c r="G9">
        <v>200</v>
      </c>
      <c r="H9" s="1">
        <v>1346079</v>
      </c>
      <c r="I9" s="1">
        <v>846350</v>
      </c>
      <c r="J9" s="1">
        <v>590185</v>
      </c>
      <c r="K9" s="1">
        <v>331128</v>
      </c>
    </row>
    <row r="10" spans="6:11" ht="12.75">
      <c r="F10" s="9"/>
      <c r="G10">
        <v>262</v>
      </c>
      <c r="H10" s="1">
        <v>491647</v>
      </c>
      <c r="I10" s="1">
        <v>309132</v>
      </c>
      <c r="J10" s="1">
        <v>215397</v>
      </c>
      <c r="K10" s="1">
        <v>120857</v>
      </c>
    </row>
    <row r="11" spans="6:11" ht="12.75">
      <c r="F11" s="9"/>
      <c r="G11">
        <v>300</v>
      </c>
      <c r="H11" s="1">
        <v>296595</v>
      </c>
      <c r="I11" s="1">
        <v>186485</v>
      </c>
      <c r="J11" s="1">
        <v>129932</v>
      </c>
      <c r="K11" s="1">
        <v>72904</v>
      </c>
    </row>
    <row r="21" spans="7:11" ht="25.5">
      <c r="G21" s="9" t="s">
        <v>32</v>
      </c>
      <c r="H21" s="9" t="s">
        <v>35</v>
      </c>
      <c r="I21" s="9" t="s">
        <v>33</v>
      </c>
      <c r="J21" s="9" t="s">
        <v>34</v>
      </c>
      <c r="K21" s="9" t="s">
        <v>36</v>
      </c>
    </row>
    <row r="22" spans="7:11" ht="12.75">
      <c r="G22" s="1">
        <v>1</v>
      </c>
      <c r="H22" s="1">
        <v>296595</v>
      </c>
      <c r="I22" s="1">
        <v>491647</v>
      </c>
      <c r="J22" s="1">
        <v>1346079</v>
      </c>
      <c r="K22" s="1">
        <v>3956743</v>
      </c>
    </row>
    <row r="23" spans="7:11" ht="12.75">
      <c r="G23" s="1">
        <v>1.5</v>
      </c>
      <c r="H23" s="1">
        <v>186485</v>
      </c>
      <c r="I23" s="1">
        <v>309132</v>
      </c>
      <c r="J23" s="1">
        <v>846350</v>
      </c>
      <c r="K23" s="1">
        <v>2488411</v>
      </c>
    </row>
    <row r="24" spans="7:11" ht="12.75">
      <c r="G24" s="1">
        <v>2</v>
      </c>
      <c r="H24" s="1">
        <v>129932</v>
      </c>
      <c r="I24" s="1">
        <v>215397</v>
      </c>
      <c r="J24" s="1">
        <v>590185</v>
      </c>
      <c r="K24" s="1">
        <v>1725507</v>
      </c>
    </row>
    <row r="25" spans="7:11" ht="12.75">
      <c r="G25" s="1">
        <v>3</v>
      </c>
      <c r="H25" s="1">
        <v>72904</v>
      </c>
      <c r="I25" s="1">
        <v>120857</v>
      </c>
      <c r="J25" s="1">
        <v>331128</v>
      </c>
      <c r="K25" s="1">
        <v>967940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7:K25"/>
  <sheetViews>
    <sheetView workbookViewId="0" topLeftCell="A16">
      <selection activeCell="M25" sqref="M25"/>
    </sheetView>
  </sheetViews>
  <sheetFormatPr defaultColWidth="9.140625" defaultRowHeight="12.75"/>
  <cols>
    <col min="7" max="7" width="13.140625" style="0" customWidth="1"/>
  </cols>
  <sheetData>
    <row r="7" spans="7:11" ht="12.75">
      <c r="G7" s="9"/>
      <c r="H7" s="1" t="s">
        <v>37</v>
      </c>
      <c r="I7" s="1" t="s">
        <v>38</v>
      </c>
      <c r="J7" s="1" t="s">
        <v>39</v>
      </c>
      <c r="K7" s="1" t="s">
        <v>40</v>
      </c>
    </row>
    <row r="8" spans="6:11" ht="12.75">
      <c r="F8" s="9"/>
      <c r="G8">
        <v>150</v>
      </c>
      <c r="H8" s="1">
        <f>K22</f>
        <v>4374024</v>
      </c>
      <c r="I8" s="1">
        <f>K23</f>
        <v>2967736</v>
      </c>
      <c r="J8" s="1">
        <f>K24</f>
        <v>2174934</v>
      </c>
      <c r="K8" s="1">
        <f>K25</f>
        <v>1319753</v>
      </c>
    </row>
    <row r="9" spans="6:11" ht="12.75">
      <c r="F9" s="9"/>
      <c r="G9">
        <v>200</v>
      </c>
      <c r="H9" s="1">
        <f>J22</f>
        <v>1696303</v>
      </c>
      <c r="I9" s="1">
        <f>J23</f>
        <v>1149878</v>
      </c>
      <c r="J9" s="1">
        <f>J24</f>
        <v>846225</v>
      </c>
      <c r="K9" s="1">
        <f>J25</f>
        <v>513654</v>
      </c>
    </row>
    <row r="10" spans="6:11" ht="12.75">
      <c r="F10" s="9"/>
      <c r="G10">
        <v>262</v>
      </c>
      <c r="H10" s="1">
        <f>I22</f>
        <v>697993</v>
      </c>
      <c r="I10" s="1">
        <f>I23</f>
        <v>473247</v>
      </c>
      <c r="J10" s="1">
        <f>I24</f>
        <v>348173</v>
      </c>
      <c r="K10" s="1">
        <f>I25</f>
        <v>211321</v>
      </c>
    </row>
    <row r="11" spans="6:11" ht="12.75">
      <c r="F11" s="9"/>
      <c r="G11">
        <v>300</v>
      </c>
      <c r="H11" s="1">
        <f>H22</f>
        <v>447154</v>
      </c>
      <c r="I11" s="1">
        <f>H23</f>
        <v>303174</v>
      </c>
      <c r="J11" s="1">
        <f>H24</f>
        <v>223040</v>
      </c>
      <c r="K11" s="1">
        <f>H25</f>
        <v>135378</v>
      </c>
    </row>
    <row r="21" spans="7:11" ht="25.5">
      <c r="G21" s="9" t="s">
        <v>32</v>
      </c>
      <c r="H21" s="9" t="s">
        <v>35</v>
      </c>
      <c r="I21" s="9" t="s">
        <v>33</v>
      </c>
      <c r="J21" s="9" t="s">
        <v>34</v>
      </c>
      <c r="K21" s="9" t="s">
        <v>36</v>
      </c>
    </row>
    <row r="22" spans="7:11" ht="12.75">
      <c r="G22" s="1">
        <v>1</v>
      </c>
      <c r="H22" s="1">
        <v>447154</v>
      </c>
      <c r="I22" s="1">
        <v>697993</v>
      </c>
      <c r="J22" s="1">
        <v>1696303</v>
      </c>
      <c r="K22" s="1">
        <v>4374024</v>
      </c>
    </row>
    <row r="23" spans="7:11" ht="12.75">
      <c r="G23" s="1">
        <v>1.5</v>
      </c>
      <c r="H23" s="1">
        <v>303174</v>
      </c>
      <c r="I23" s="1">
        <v>473247</v>
      </c>
      <c r="J23" s="1">
        <v>1149878</v>
      </c>
      <c r="K23" s="1">
        <v>2967736</v>
      </c>
    </row>
    <row r="24" spans="7:11" ht="12.75">
      <c r="G24" s="1">
        <v>2</v>
      </c>
      <c r="H24" s="1">
        <v>223040</v>
      </c>
      <c r="I24" s="1">
        <v>348173</v>
      </c>
      <c r="J24" s="1">
        <v>846225</v>
      </c>
      <c r="K24" s="1">
        <v>2174934</v>
      </c>
    </row>
    <row r="25" spans="7:11" ht="12.75">
      <c r="G25" s="1">
        <v>3</v>
      </c>
      <c r="H25" s="1">
        <v>135378</v>
      </c>
      <c r="I25" s="1">
        <v>211321</v>
      </c>
      <c r="J25" s="1">
        <v>513654</v>
      </c>
      <c r="K25" s="1">
        <v>1319753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7:K25"/>
  <sheetViews>
    <sheetView workbookViewId="0" topLeftCell="A16">
      <selection activeCell="B28" sqref="B28"/>
    </sheetView>
  </sheetViews>
  <sheetFormatPr defaultColWidth="9.140625" defaultRowHeight="12.75"/>
  <cols>
    <col min="7" max="7" width="13.140625" style="0" customWidth="1"/>
  </cols>
  <sheetData>
    <row r="7" spans="7:11" ht="12.75">
      <c r="G7" s="9"/>
      <c r="H7" s="1" t="s">
        <v>37</v>
      </c>
      <c r="I7" s="1" t="s">
        <v>38</v>
      </c>
      <c r="J7" s="1" t="s">
        <v>39</v>
      </c>
      <c r="K7" s="1" t="s">
        <v>40</v>
      </c>
    </row>
    <row r="8" spans="6:11" ht="12.75">
      <c r="F8" s="9"/>
      <c r="G8">
        <v>150</v>
      </c>
      <c r="H8" s="1">
        <f>K22</f>
        <v>618308</v>
      </c>
      <c r="I8" s="1">
        <f>K23</f>
        <v>514722</v>
      </c>
      <c r="J8" s="1">
        <f>K24</f>
        <v>438776</v>
      </c>
      <c r="K8" s="1">
        <f>K25</f>
        <v>326941</v>
      </c>
    </row>
    <row r="9" spans="6:11" ht="12.75">
      <c r="F9" s="9"/>
      <c r="G9">
        <v>200</v>
      </c>
      <c r="H9" s="1">
        <f>J22</f>
        <v>367331</v>
      </c>
      <c r="I9" s="1">
        <f>J23</f>
        <v>305791</v>
      </c>
      <c r="J9" s="1">
        <f>J24</f>
        <v>260683</v>
      </c>
      <c r="K9" s="1">
        <f>J25</f>
        <v>194229</v>
      </c>
    </row>
    <row r="10" spans="6:11" ht="12.75">
      <c r="F10" s="9"/>
      <c r="G10">
        <v>262</v>
      </c>
      <c r="H10" s="1">
        <f>I22</f>
        <v>225320</v>
      </c>
      <c r="I10" s="1">
        <f>I23</f>
        <v>187569</v>
      </c>
      <c r="J10" s="1">
        <f>I24</f>
        <v>159900</v>
      </c>
      <c r="K10" s="1">
        <f>I25</f>
        <v>119141</v>
      </c>
    </row>
    <row r="11" spans="6:11" ht="12.75">
      <c r="F11" s="9"/>
      <c r="G11">
        <v>300</v>
      </c>
      <c r="H11" s="1">
        <f>H22</f>
        <v>176333</v>
      </c>
      <c r="I11" s="1">
        <f>H23</f>
        <v>146790</v>
      </c>
      <c r="J11" s="1">
        <f>H24</f>
        <v>125137</v>
      </c>
      <c r="K11" s="1">
        <f>H25</f>
        <v>93238</v>
      </c>
    </row>
    <row r="21" spans="7:11" ht="25.5">
      <c r="G21" s="9" t="s">
        <v>32</v>
      </c>
      <c r="H21" s="9" t="s">
        <v>35</v>
      </c>
      <c r="I21" s="9" t="s">
        <v>33</v>
      </c>
      <c r="J21" s="9" t="s">
        <v>34</v>
      </c>
      <c r="K21" s="9" t="s">
        <v>36</v>
      </c>
    </row>
    <row r="22" spans="7:11" ht="12.75">
      <c r="G22" s="1">
        <v>1</v>
      </c>
      <c r="H22" s="1">
        <v>176333</v>
      </c>
      <c r="I22" s="1">
        <v>225320</v>
      </c>
      <c r="J22" s="1">
        <v>367331</v>
      </c>
      <c r="K22" s="1">
        <v>618308</v>
      </c>
    </row>
    <row r="23" spans="7:11" ht="12.75">
      <c r="G23" s="1">
        <v>1.5</v>
      </c>
      <c r="H23" s="1">
        <v>146790</v>
      </c>
      <c r="I23" s="1">
        <v>187569</v>
      </c>
      <c r="J23" s="1">
        <v>305791</v>
      </c>
      <c r="K23" s="1">
        <v>514722</v>
      </c>
    </row>
    <row r="24" spans="7:11" ht="12.75">
      <c r="G24" s="1">
        <v>2</v>
      </c>
      <c r="H24" s="1">
        <v>125137</v>
      </c>
      <c r="I24" s="1">
        <v>159900</v>
      </c>
      <c r="J24" s="1">
        <v>260683</v>
      </c>
      <c r="K24" s="1">
        <v>438776</v>
      </c>
    </row>
    <row r="25" spans="7:11" ht="12.75">
      <c r="G25" s="1">
        <v>3</v>
      </c>
      <c r="H25" s="1">
        <v>93238</v>
      </c>
      <c r="I25" s="1">
        <v>119141</v>
      </c>
      <c r="J25" s="1">
        <v>194229</v>
      </c>
      <c r="K25" s="1">
        <v>326941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K52"/>
  <sheetViews>
    <sheetView tabSelected="1" workbookViewId="0" topLeftCell="A16">
      <selection activeCell="B52" sqref="B52"/>
    </sheetView>
  </sheetViews>
  <sheetFormatPr defaultColWidth="9.140625" defaultRowHeight="12.75"/>
  <cols>
    <col min="7" max="7" width="13.140625" style="0" customWidth="1"/>
  </cols>
  <sheetData>
    <row r="7" spans="7:11" ht="12.75">
      <c r="G7" s="9"/>
      <c r="H7" s="1" t="s">
        <v>37</v>
      </c>
      <c r="I7" s="1" t="s">
        <v>38</v>
      </c>
      <c r="J7" s="1" t="s">
        <v>39</v>
      </c>
      <c r="K7" s="1" t="s">
        <v>40</v>
      </c>
    </row>
    <row r="8" spans="6:11" ht="12.75">
      <c r="F8" s="9"/>
      <c r="G8">
        <v>150</v>
      </c>
      <c r="H8" s="1">
        <f>K22</f>
        <v>1382259</v>
      </c>
      <c r="I8" s="1">
        <f>K23</f>
        <v>961718</v>
      </c>
      <c r="J8" s="1">
        <f>K24</f>
        <v>720371</v>
      </c>
      <c r="K8" s="1">
        <f>K25</f>
        <v>448912</v>
      </c>
    </row>
    <row r="9" spans="6:11" ht="12.75">
      <c r="F9" s="9"/>
      <c r="G9">
        <v>200</v>
      </c>
      <c r="H9" s="1">
        <f>J22</f>
        <v>561613</v>
      </c>
      <c r="I9" s="1">
        <f>J23</f>
        <v>390662</v>
      </c>
      <c r="J9" s="1">
        <f>J24</f>
        <v>292810</v>
      </c>
      <c r="K9" s="1">
        <f>J25</f>
        <v>182498</v>
      </c>
    </row>
    <row r="10" spans="6:11" ht="12.75">
      <c r="F10" s="9"/>
      <c r="G10">
        <v>262</v>
      </c>
      <c r="H10" s="1">
        <f>I22</f>
        <v>241208</v>
      </c>
      <c r="I10" s="1">
        <f>I23</f>
        <v>167799</v>
      </c>
      <c r="J10" s="1">
        <f>I24</f>
        <v>125754</v>
      </c>
      <c r="K10" s="1">
        <f>I25</f>
        <v>78379</v>
      </c>
    </row>
    <row r="11" spans="6:11" ht="12.75">
      <c r="F11" s="9"/>
      <c r="G11">
        <v>300</v>
      </c>
      <c r="H11" s="1">
        <f>H22</f>
        <v>157864</v>
      </c>
      <c r="I11" s="1">
        <f>H23</f>
        <v>109821</v>
      </c>
      <c r="J11" s="1">
        <f>H24</f>
        <v>82303</v>
      </c>
      <c r="K11" s="1">
        <f>H25</f>
        <v>51298</v>
      </c>
    </row>
    <row r="21" spans="7:11" ht="25.5">
      <c r="G21" s="9" t="s">
        <v>32</v>
      </c>
      <c r="H21" s="9" t="s">
        <v>35</v>
      </c>
      <c r="I21" s="9" t="s">
        <v>33</v>
      </c>
      <c r="J21" s="9" t="s">
        <v>34</v>
      </c>
      <c r="K21" s="9" t="s">
        <v>36</v>
      </c>
    </row>
    <row r="22" spans="7:11" ht="12.75">
      <c r="G22" s="1">
        <v>1</v>
      </c>
      <c r="H22" s="1">
        <v>157864</v>
      </c>
      <c r="I22" s="1">
        <v>241208</v>
      </c>
      <c r="J22" s="1">
        <v>561613</v>
      </c>
      <c r="K22" s="1">
        <v>1382259</v>
      </c>
    </row>
    <row r="23" spans="7:11" ht="12.75">
      <c r="G23" s="1">
        <v>1.5</v>
      </c>
      <c r="H23" s="1">
        <v>109821</v>
      </c>
      <c r="I23" s="1">
        <v>167799</v>
      </c>
      <c r="J23" s="1">
        <v>390662</v>
      </c>
      <c r="K23" s="1">
        <v>961718</v>
      </c>
    </row>
    <row r="24" spans="7:11" ht="12.75">
      <c r="G24" s="1">
        <v>2</v>
      </c>
      <c r="H24" s="1">
        <v>82303</v>
      </c>
      <c r="I24" s="1">
        <v>125754</v>
      </c>
      <c r="J24" s="1">
        <v>292810</v>
      </c>
      <c r="K24" s="1">
        <v>720371</v>
      </c>
    </row>
    <row r="25" spans="7:11" ht="12.75">
      <c r="G25" s="1">
        <v>3</v>
      </c>
      <c r="H25" s="1">
        <v>51298</v>
      </c>
      <c r="I25" s="1">
        <v>78379</v>
      </c>
      <c r="J25" s="1">
        <v>182498</v>
      </c>
      <c r="K25" s="1">
        <v>448912</v>
      </c>
    </row>
    <row r="52" ht="12.75">
      <c r="B52">
        <v>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Nelson</dc:creator>
  <cp:keywords/>
  <dc:description/>
  <cp:lastModifiedBy>ban</cp:lastModifiedBy>
  <dcterms:created xsi:type="dcterms:W3CDTF">2004-08-26T19:52:49Z</dcterms:created>
  <dcterms:modified xsi:type="dcterms:W3CDTF">2004-11-08T16:17:31Z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