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62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Area" localSheetId="0">'Sheet1'!$B$4:$L$24</definedName>
    <definedName name="_xlnm.Print_Area" localSheetId="1">'Sheet1 (2)'!$B$4:$M$24</definedName>
  </definedNames>
  <calcPr fullCalcOnLoad="1"/>
</workbook>
</file>

<file path=xl/sharedStrings.xml><?xml version="1.0" encoding="utf-8"?>
<sst xmlns="http://schemas.openxmlformats.org/spreadsheetml/2006/main" count="225" uniqueCount="111">
  <si>
    <t>Task</t>
  </si>
  <si>
    <t>Where is winding center for as-built coil?</t>
  </si>
  <si>
    <t xml:space="preserve"> - Accuracy of determination vs accuracy of field measurement location</t>
  </si>
  <si>
    <t xml:space="preserve"> - Accuracy of determination vs accuracy of absolute field measurement</t>
  </si>
  <si>
    <t xml:space="preserve"> - effect of 3 axis (Hall probe) vs Bmod (NMR probe)</t>
  </si>
  <si>
    <t>1a</t>
  </si>
  <si>
    <t>1b</t>
  </si>
  <si>
    <t>1c</t>
  </si>
  <si>
    <t>status</t>
  </si>
  <si>
    <t>next</t>
  </si>
  <si>
    <t>Both capabilities in code, NMR is quicker</t>
  </si>
  <si>
    <t>initial results not impacted if error is within .001 (.1% accuracy)</t>
  </si>
  <si>
    <t>1d</t>
  </si>
  <si>
    <t xml:space="preserve"> - document code and procedure</t>
  </si>
  <si>
    <t>draft report written</t>
  </si>
  <si>
    <t>add procedure for coil measurement and recommend no. of points in grid, grid spacing relative to coil, accuracy of field measurement, and accuracy of field measurement location</t>
  </si>
  <si>
    <t>function of field gradient, closer points must be more accurate</t>
  </si>
  <si>
    <t>put random error in grid point locations and re-run problem</t>
  </si>
  <si>
    <t>Where do we put the coils once they are built?</t>
  </si>
  <si>
    <t>2a</t>
  </si>
  <si>
    <t>2b</t>
  </si>
  <si>
    <t>2c</t>
  </si>
  <si>
    <t>stellarator symmetric coils</t>
  </si>
  <si>
    <t>non-stellarator symmetric coils</t>
  </si>
  <si>
    <t>Optimize and document the process for aligning the coils (especially the modular coils) (1901)</t>
  </si>
  <si>
    <t>Strickler</t>
  </si>
  <si>
    <t>Add procedure for using codes and example problems to document/benchmark code</t>
  </si>
  <si>
    <t>Wrote code to implement SVD method for determining winding center based on grid of field measurements.  Results so far good to within 80 % of initial error.</t>
  </si>
  <si>
    <t>improve on results via iteration on solution</t>
  </si>
  <si>
    <t>optimization installed in Stellopt to provide best rotation and translation of coil to reduce island sizes, using "residue" method</t>
  </si>
  <si>
    <t>Est. to complete</t>
  </si>
  <si>
    <t>mechanical integration / drawings</t>
  </si>
  <si>
    <t>Predict current center from magnetic meas.</t>
  </si>
  <si>
    <t>Dissect coil and determine physical current center</t>
  </si>
  <si>
    <t>Procure Hall probe</t>
  </si>
  <si>
    <t>Borrow Romer arm from PPPL</t>
  </si>
  <si>
    <t>Romer arm ordered?</t>
  </si>
  <si>
    <t>Tentative selection of GMW 3M 12-4-3-.2T and associated aluminum holder, waiting on cost estimate</t>
  </si>
  <si>
    <t>not started</t>
  </si>
  <si>
    <t>get Romer end effector drawings and design adaptor piece</t>
  </si>
  <si>
    <t xml:space="preserve">get Hall probe and Romer arm interface information and design software/hardware to synchronize and acquire data </t>
  </si>
  <si>
    <t>electrical integration / data acquisition</t>
  </si>
  <si>
    <t>Cut coil at metrology targets and determine coil center at these locations</t>
  </si>
  <si>
    <t>Compare predicted winding geometry to measured winding geometry</t>
  </si>
  <si>
    <t xml:space="preserve">Integrate Hall probe / Romer arm </t>
  </si>
  <si>
    <t>Who</t>
  </si>
  <si>
    <t>Strickler / Hirshman</t>
  </si>
  <si>
    <t>Nelson</t>
  </si>
  <si>
    <t>Raftopolous</t>
  </si>
  <si>
    <t>2. Establish metrology targets at 10 slices through coil</t>
  </si>
  <si>
    <t>3. Write safety plan / procedure for coil test</t>
  </si>
  <si>
    <t>4. Set up coil and make field measurements</t>
  </si>
  <si>
    <t>1.Model theoretical UT coil, with leads</t>
  </si>
  <si>
    <t>2.Run BFIT code</t>
  </si>
  <si>
    <t>Start Date</t>
  </si>
  <si>
    <t>Finish Date</t>
  </si>
  <si>
    <t>Under development outside STELLOPT</t>
  </si>
  <si>
    <t>status report written in May, updated in Sept.</t>
  </si>
  <si>
    <t>Hours</t>
  </si>
  <si>
    <t>2d</t>
  </si>
  <si>
    <t>1. method for finding island location and size in 2D must be adapted for non-symmetric case (try grid method first)</t>
  </si>
  <si>
    <t xml:space="preserve">2. incorporate in Stellopt(?) </t>
  </si>
  <si>
    <t>1. must include coil currents as variables in vacuum optimization (need to include separate coil current distributions for low and high beta in Stellopt)</t>
  </si>
  <si>
    <t>2. establish effect of vacuum optimization of coil geometry on high beta physics</t>
  </si>
  <si>
    <t>Additional tasks</t>
  </si>
  <si>
    <t>$ labor</t>
  </si>
  <si>
    <t>$ matl.</t>
  </si>
  <si>
    <t>TOTALS</t>
  </si>
  <si>
    <t>Test racetrack coil</t>
  </si>
  <si>
    <t>1. Establish method to energize coil at low current (~0.5 ka/turn)</t>
  </si>
  <si>
    <t>Gettlefinger</t>
  </si>
  <si>
    <t>Gettelfinger</t>
  </si>
  <si>
    <t>PPPL shop</t>
  </si>
  <si>
    <t>Fehling</t>
  </si>
  <si>
    <t>Cole</t>
  </si>
  <si>
    <t>Prepare test setup</t>
  </si>
  <si>
    <t>duration</t>
  </si>
  <si>
    <t>Reassess technique, propose additional work, if required</t>
  </si>
  <si>
    <t>4a</t>
  </si>
  <si>
    <t>4b</t>
  </si>
  <si>
    <t>fabricate adaptor piece</t>
  </si>
  <si>
    <t>mount adaptor piece</t>
  </si>
  <si>
    <t>vendor</t>
  </si>
  <si>
    <t>1e</t>
  </si>
  <si>
    <t>1f</t>
  </si>
  <si>
    <t>Replace coil winding center representation with 3D coil model</t>
  </si>
  <si>
    <t>transform field measurements (hall probe) into coil coordinate system</t>
  </si>
  <si>
    <t>complete</t>
  </si>
  <si>
    <t>Use of MAGFOR planned</t>
  </si>
  <si>
    <t>Tentative selection of GMW 3M 12-4-3-.2T and associated aluminum holder</t>
  </si>
  <si>
    <t>Review progress</t>
  </si>
  <si>
    <t>$total</t>
  </si>
  <si>
    <t>subtotal</t>
  </si>
  <si>
    <t>Establish method to energize coil at low current (~0.5 ka/turn)</t>
  </si>
  <si>
    <t>Write safety plan / procedure for coil test</t>
  </si>
  <si>
    <t>Set up coil and make field measurements</t>
  </si>
  <si>
    <t>Model theoretical TRC coil, with leads</t>
  </si>
  <si>
    <t>Run BFIT code</t>
  </si>
  <si>
    <t>Establish metrology targets at 10 slices through coil</t>
  </si>
  <si>
    <t>Establish actual coil current center</t>
  </si>
  <si>
    <t>Compare data, reassess technique, propose additional work, if required</t>
  </si>
  <si>
    <t>Hours to go</t>
  </si>
  <si>
    <t>PPPL Tech</t>
  </si>
  <si>
    <t>Hook up power supply</t>
  </si>
  <si>
    <t>ORNL</t>
  </si>
  <si>
    <t>PPPL</t>
  </si>
  <si>
    <t>3000iSC</t>
  </si>
  <si>
    <t>12 foot arm, 6 foot radius</t>
  </si>
  <si>
    <t>have the arm</t>
  </si>
  <si>
    <t>have the software</t>
  </si>
  <si>
    <t>need the computer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</si>
</sst>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0" fillId="0" borderId="14" xfId="0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1" fontId="0" fillId="0" borderId="7" xfId="0" applyNumberFormat="1" applyBorder="1" applyAlignment="1">
      <alignment horizontal="center" vertical="top"/>
    </xf>
    <xf numFmtId="15" fontId="0" fillId="0" borderId="7" xfId="0" applyNumberForma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1" fontId="0" fillId="0" borderId="13" xfId="0" applyNumberFormat="1" applyBorder="1" applyAlignment="1">
      <alignment horizontal="center" vertical="top"/>
    </xf>
    <xf numFmtId="1" fontId="0" fillId="0" borderId="16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15" fontId="0" fillId="0" borderId="20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1" fontId="0" fillId="0" borderId="18" xfId="0" applyNumberForma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2" xfId="0" applyBorder="1" applyAlignment="1">
      <alignment horizontal="left" vertical="top" wrapText="1" inden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/>
    </xf>
    <xf numFmtId="164" fontId="0" fillId="0" borderId="7" xfId="0" applyNumberFormat="1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4" fontId="0" fillId="0" borderId="25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0" fontId="0" fillId="0" borderId="26" xfId="0" applyBorder="1" applyAlignment="1">
      <alignment horizontal="center" vertical="top" wrapText="1"/>
    </xf>
    <xf numFmtId="164" fontId="0" fillId="0" borderId="17" xfId="0" applyNumberFormat="1" applyBorder="1" applyAlignment="1">
      <alignment horizontal="center" vertical="top"/>
    </xf>
    <xf numFmtId="164" fontId="0" fillId="0" borderId="18" xfId="0" applyNumberFormat="1" applyBorder="1" applyAlignment="1">
      <alignment horizontal="center" vertical="top"/>
    </xf>
    <xf numFmtId="164" fontId="0" fillId="0" borderId="27" xfId="0" applyNumberFormat="1" applyBorder="1" applyAlignment="1">
      <alignment horizontal="center" vertical="top"/>
    </xf>
    <xf numFmtId="164" fontId="0" fillId="0" borderId="28" xfId="0" applyNumberFormat="1" applyBorder="1" applyAlignment="1">
      <alignment horizontal="center" vertical="top"/>
    </xf>
    <xf numFmtId="164" fontId="0" fillId="0" borderId="4" xfId="0" applyNumberFormat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horizontal="center" vertical="top" wrapText="1"/>
    </xf>
    <xf numFmtId="15" fontId="0" fillId="0" borderId="32" xfId="0" applyNumberForma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164" fontId="0" fillId="0" borderId="20" xfId="0" applyNumberForma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164" fontId="0" fillId="0" borderId="9" xfId="0" applyNumberFormat="1" applyBorder="1" applyAlignment="1">
      <alignment horizontal="center" vertical="top"/>
    </xf>
    <xf numFmtId="164" fontId="0" fillId="0" borderId="24" xfId="0" applyNumberFormat="1" applyBorder="1" applyAlignment="1">
      <alignment horizontal="center" vertical="top"/>
    </xf>
    <xf numFmtId="164" fontId="0" fillId="0" borderId="36" xfId="0" applyNumberFormat="1" applyBorder="1" applyAlignment="1">
      <alignment horizontal="center" vertical="top"/>
    </xf>
    <xf numFmtId="164" fontId="0" fillId="0" borderId="0" xfId="0" applyNumberFormat="1" applyAlignment="1">
      <alignment vertical="top"/>
    </xf>
    <xf numFmtId="164" fontId="0" fillId="0" borderId="16" xfId="0" applyNumberFormat="1" applyBorder="1" applyAlignment="1">
      <alignment horizontal="center" vertical="top"/>
    </xf>
    <xf numFmtId="164" fontId="0" fillId="0" borderId="23" xfId="0" applyNumberForma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45"/>
  <sheetViews>
    <sheetView workbookViewId="0" topLeftCell="D22">
      <selection activeCell="G39" sqref="G39"/>
    </sheetView>
  </sheetViews>
  <sheetFormatPr defaultColWidth="9.140625" defaultRowHeight="12.75"/>
  <cols>
    <col min="1" max="1" width="12.7109375" style="26" customWidth="1"/>
    <col min="2" max="2" width="6.140625" style="2" customWidth="1"/>
    <col min="3" max="4" width="40.57421875" style="1" customWidth="1"/>
    <col min="5" max="5" width="42.28125" style="1" customWidth="1"/>
    <col min="6" max="6" width="13.57421875" style="2" customWidth="1"/>
    <col min="7" max="8" width="12.57421875" style="37" customWidth="1"/>
    <col min="9" max="9" width="12.57421875" style="26" customWidth="1"/>
    <col min="10" max="11" width="12.57421875" style="37" customWidth="1"/>
    <col min="12" max="12" width="11.7109375" style="37" customWidth="1"/>
    <col min="13" max="16384" width="9.140625" style="26" customWidth="1"/>
  </cols>
  <sheetData>
    <row r="4" spans="3:5" ht="12.75">
      <c r="C4" s="107" t="s">
        <v>24</v>
      </c>
      <c r="D4" s="107"/>
      <c r="E4" s="107"/>
    </row>
    <row r="6" ht="13.5" thickBot="1"/>
    <row r="7" spans="2:12" ht="12.75">
      <c r="B7" s="108"/>
      <c r="C7" s="110" t="s">
        <v>0</v>
      </c>
      <c r="D7" s="112" t="s">
        <v>8</v>
      </c>
      <c r="E7" s="114" t="s">
        <v>9</v>
      </c>
      <c r="F7" s="104" t="s">
        <v>30</v>
      </c>
      <c r="G7" s="104"/>
      <c r="H7" s="105"/>
      <c r="I7" s="105"/>
      <c r="J7" s="105"/>
      <c r="K7" s="105"/>
      <c r="L7" s="106"/>
    </row>
    <row r="8" spans="2:12" ht="13.5" thickBot="1">
      <c r="B8" s="109"/>
      <c r="C8" s="111"/>
      <c r="D8" s="113"/>
      <c r="E8" s="115"/>
      <c r="F8" s="24" t="s">
        <v>45</v>
      </c>
      <c r="G8" s="14" t="s">
        <v>58</v>
      </c>
      <c r="H8" s="30" t="s">
        <v>65</v>
      </c>
      <c r="I8" s="30" t="s">
        <v>66</v>
      </c>
      <c r="J8" s="30" t="s">
        <v>54</v>
      </c>
      <c r="K8" s="30" t="s">
        <v>76</v>
      </c>
      <c r="L8" s="15" t="s">
        <v>55</v>
      </c>
    </row>
    <row r="9" spans="2:12" ht="51">
      <c r="B9" s="10">
        <v>1</v>
      </c>
      <c r="C9" s="11" t="s">
        <v>1</v>
      </c>
      <c r="D9" s="8" t="s">
        <v>27</v>
      </c>
      <c r="E9" s="12" t="s">
        <v>28</v>
      </c>
      <c r="F9" s="25" t="s">
        <v>25</v>
      </c>
      <c r="G9" s="38">
        <v>0</v>
      </c>
      <c r="H9" s="44">
        <f>G9*175</f>
        <v>0</v>
      </c>
      <c r="I9" s="31"/>
      <c r="J9" s="53"/>
      <c r="K9" s="52"/>
      <c r="L9" s="58"/>
    </row>
    <row r="10" spans="2:12" ht="25.5">
      <c r="B10" s="5" t="s">
        <v>5</v>
      </c>
      <c r="C10" s="4" t="s">
        <v>3</v>
      </c>
      <c r="D10" s="4" t="s">
        <v>11</v>
      </c>
      <c r="E10" s="13"/>
      <c r="F10" s="27"/>
      <c r="G10" s="39"/>
      <c r="H10" s="44">
        <f aca="true" t="shared" si="0" ref="H10:H15">G10*175</f>
        <v>0</v>
      </c>
      <c r="I10" s="32"/>
      <c r="J10" s="53"/>
      <c r="K10" s="52"/>
      <c r="L10" s="58"/>
    </row>
    <row r="11" spans="2:12" ht="25.5">
      <c r="B11" s="5" t="s">
        <v>6</v>
      </c>
      <c r="C11" s="4" t="s">
        <v>2</v>
      </c>
      <c r="D11" s="4" t="s">
        <v>16</v>
      </c>
      <c r="E11" s="13" t="s">
        <v>17</v>
      </c>
      <c r="F11" s="25" t="s">
        <v>25</v>
      </c>
      <c r="G11" s="39">
        <v>0</v>
      </c>
      <c r="H11" s="44">
        <f t="shared" si="0"/>
        <v>0</v>
      </c>
      <c r="I11" s="32"/>
      <c r="J11" s="53"/>
      <c r="K11" s="52"/>
      <c r="L11" s="58"/>
    </row>
    <row r="12" spans="2:12" ht="25.5">
      <c r="B12" s="5" t="s">
        <v>7</v>
      </c>
      <c r="C12" s="4" t="s">
        <v>4</v>
      </c>
      <c r="D12" s="4" t="s">
        <v>10</v>
      </c>
      <c r="E12" s="13"/>
      <c r="F12" s="27"/>
      <c r="G12" s="39"/>
      <c r="H12" s="44">
        <f t="shared" si="0"/>
        <v>0</v>
      </c>
      <c r="I12" s="32"/>
      <c r="J12" s="53"/>
      <c r="K12" s="52"/>
      <c r="L12" s="58"/>
    </row>
    <row r="13" spans="2:12" ht="25.5">
      <c r="B13" s="5" t="s">
        <v>83</v>
      </c>
      <c r="C13" s="4" t="s">
        <v>85</v>
      </c>
      <c r="D13" s="4"/>
      <c r="E13" s="13"/>
      <c r="F13" s="25"/>
      <c r="G13" s="39">
        <v>80</v>
      </c>
      <c r="H13" s="44"/>
      <c r="I13" s="32"/>
      <c r="J13" s="53"/>
      <c r="K13" s="52"/>
      <c r="L13" s="58"/>
    </row>
    <row r="14" spans="2:12" ht="25.5">
      <c r="B14" s="5" t="s">
        <v>84</v>
      </c>
      <c r="C14" s="4" t="s">
        <v>86</v>
      </c>
      <c r="D14" s="4"/>
      <c r="E14" s="13"/>
      <c r="F14" s="25"/>
      <c r="G14" s="39">
        <v>40</v>
      </c>
      <c r="H14" s="44"/>
      <c r="I14" s="32"/>
      <c r="J14" s="53"/>
      <c r="K14" s="52"/>
      <c r="L14" s="58"/>
    </row>
    <row r="15" spans="2:12" ht="51">
      <c r="B15" s="5" t="s">
        <v>12</v>
      </c>
      <c r="C15" s="4" t="s">
        <v>13</v>
      </c>
      <c r="D15" s="4" t="s">
        <v>14</v>
      </c>
      <c r="E15" s="13" t="s">
        <v>15</v>
      </c>
      <c r="F15" s="25" t="s">
        <v>25</v>
      </c>
      <c r="G15" s="39">
        <v>16</v>
      </c>
      <c r="H15" s="44">
        <f t="shared" si="0"/>
        <v>2800</v>
      </c>
      <c r="I15" s="32"/>
      <c r="J15" s="53"/>
      <c r="K15" s="52"/>
      <c r="L15" s="58"/>
    </row>
    <row r="16" spans="2:12" ht="12.75">
      <c r="B16" s="5"/>
      <c r="C16" s="4"/>
      <c r="D16" s="4"/>
      <c r="E16" s="13"/>
      <c r="F16" s="27"/>
      <c r="G16" s="39"/>
      <c r="H16" s="44"/>
      <c r="I16" s="32"/>
      <c r="J16" s="45"/>
      <c r="K16" s="54"/>
      <c r="L16" s="59"/>
    </row>
    <row r="17" spans="2:12" ht="12.75">
      <c r="B17" s="5"/>
      <c r="C17" s="4"/>
      <c r="D17" s="4"/>
      <c r="E17" s="13"/>
      <c r="F17" s="27"/>
      <c r="G17" s="39"/>
      <c r="H17" s="44"/>
      <c r="I17" s="32"/>
      <c r="J17" s="45"/>
      <c r="K17" s="54"/>
      <c r="L17" s="59"/>
    </row>
    <row r="18" spans="2:12" ht="25.5">
      <c r="B18" s="9">
        <v>2</v>
      </c>
      <c r="C18" s="3" t="s">
        <v>18</v>
      </c>
      <c r="D18" s="4"/>
      <c r="F18" s="25" t="s">
        <v>25</v>
      </c>
      <c r="G18" s="40">
        <v>40</v>
      </c>
      <c r="H18" s="44">
        <f>G18*175</f>
        <v>7000</v>
      </c>
      <c r="I18" s="12"/>
      <c r="J18" s="53"/>
      <c r="K18" s="52"/>
      <c r="L18" s="59"/>
    </row>
    <row r="19" spans="2:12" ht="38.25">
      <c r="B19" s="5" t="s">
        <v>19</v>
      </c>
      <c r="C19" s="4" t="s">
        <v>22</v>
      </c>
      <c r="D19" s="4" t="s">
        <v>29</v>
      </c>
      <c r="E19" s="13"/>
      <c r="F19" s="27"/>
      <c r="G19" s="39"/>
      <c r="H19" s="44">
        <f aca="true" t="shared" si="1" ref="H19:H40">G19*175</f>
        <v>0</v>
      </c>
      <c r="I19" s="32"/>
      <c r="J19" s="53"/>
      <c r="K19" s="52"/>
      <c r="L19" s="59"/>
    </row>
    <row r="20" spans="2:12" ht="38.25">
      <c r="B20" s="5" t="s">
        <v>20</v>
      </c>
      <c r="C20" s="4" t="s">
        <v>23</v>
      </c>
      <c r="D20" s="8" t="s">
        <v>56</v>
      </c>
      <c r="E20" s="13" t="s">
        <v>60</v>
      </c>
      <c r="F20" s="25" t="s">
        <v>46</v>
      </c>
      <c r="G20" s="39"/>
      <c r="H20" s="44">
        <f t="shared" si="1"/>
        <v>0</v>
      </c>
      <c r="I20" s="12"/>
      <c r="J20" s="53"/>
      <c r="K20" s="52"/>
      <c r="L20" s="59"/>
    </row>
    <row r="21" spans="2:12" ht="12.75">
      <c r="B21" s="17"/>
      <c r="C21" s="18"/>
      <c r="D21" s="13"/>
      <c r="E21" s="13" t="s">
        <v>61</v>
      </c>
      <c r="F21" s="25"/>
      <c r="G21" s="41"/>
      <c r="H21" s="44">
        <f t="shared" si="1"/>
        <v>0</v>
      </c>
      <c r="I21" s="41"/>
      <c r="J21" s="41"/>
      <c r="K21" s="55"/>
      <c r="L21" s="60"/>
    </row>
    <row r="22" spans="2:12" ht="51">
      <c r="B22" s="17" t="s">
        <v>21</v>
      </c>
      <c r="C22" s="18" t="s">
        <v>64</v>
      </c>
      <c r="D22" s="13"/>
      <c r="E22" s="13" t="s">
        <v>62</v>
      </c>
      <c r="F22" s="25"/>
      <c r="G22" s="41"/>
      <c r="H22" s="44">
        <f t="shared" si="1"/>
        <v>0</v>
      </c>
      <c r="I22" s="41"/>
      <c r="J22" s="41"/>
      <c r="K22" s="55"/>
      <c r="L22" s="60"/>
    </row>
    <row r="23" spans="2:12" ht="25.5">
      <c r="B23" s="17"/>
      <c r="C23" s="18"/>
      <c r="D23" s="13"/>
      <c r="E23" s="13" t="s">
        <v>63</v>
      </c>
      <c r="F23" s="25"/>
      <c r="G23" s="41"/>
      <c r="H23" s="44">
        <f t="shared" si="1"/>
        <v>0</v>
      </c>
      <c r="I23" s="41"/>
      <c r="J23" s="41"/>
      <c r="K23" s="55"/>
      <c r="L23" s="60"/>
    </row>
    <row r="24" spans="2:12" ht="25.5">
      <c r="B24" s="17" t="s">
        <v>59</v>
      </c>
      <c r="C24" s="18" t="s">
        <v>13</v>
      </c>
      <c r="D24" s="18" t="s">
        <v>57</v>
      </c>
      <c r="E24" s="19" t="s">
        <v>26</v>
      </c>
      <c r="F24" s="25" t="s">
        <v>25</v>
      </c>
      <c r="G24" s="41">
        <v>40</v>
      </c>
      <c r="H24" s="41">
        <f t="shared" si="1"/>
        <v>7000</v>
      </c>
      <c r="I24" s="41"/>
      <c r="J24" s="51"/>
      <c r="K24" s="55"/>
      <c r="L24" s="60"/>
    </row>
    <row r="25" spans="2:12" ht="12.75">
      <c r="B25" s="16"/>
      <c r="C25" s="35"/>
      <c r="D25" s="35"/>
      <c r="E25" s="36"/>
      <c r="F25" s="25"/>
      <c r="G25" s="64"/>
      <c r="H25" s="63"/>
      <c r="I25" s="63"/>
      <c r="J25" s="63"/>
      <c r="K25" s="65"/>
      <c r="L25" s="66"/>
    </row>
    <row r="26" spans="2:12" ht="13.5" thickBot="1">
      <c r="B26" s="16"/>
      <c r="C26" s="35"/>
      <c r="D26" s="35"/>
      <c r="E26" s="36"/>
      <c r="F26" s="25"/>
      <c r="G26" s="64"/>
      <c r="H26" s="63"/>
      <c r="I26" s="63"/>
      <c r="J26" s="63"/>
      <c r="K26" s="65"/>
      <c r="L26" s="66"/>
    </row>
    <row r="27" spans="2:12" ht="12.75">
      <c r="B27" s="49">
        <v>4</v>
      </c>
      <c r="C27" s="50" t="s">
        <v>75</v>
      </c>
      <c r="D27" s="23"/>
      <c r="E27" s="23"/>
      <c r="F27" s="28"/>
      <c r="G27" s="42"/>
      <c r="H27" s="46"/>
      <c r="I27" s="33"/>
      <c r="J27" s="46"/>
      <c r="K27" s="56"/>
      <c r="L27" s="61"/>
    </row>
    <row r="28" spans="2:12" ht="38.25">
      <c r="B28" s="5"/>
      <c r="C28" s="4" t="s">
        <v>34</v>
      </c>
      <c r="D28" s="4" t="s">
        <v>37</v>
      </c>
      <c r="E28" s="4"/>
      <c r="F28" s="20" t="s">
        <v>47</v>
      </c>
      <c r="G28" s="39">
        <v>8</v>
      </c>
      <c r="H28" s="44">
        <f t="shared" si="1"/>
        <v>1400</v>
      </c>
      <c r="I28" s="32">
        <v>10000</v>
      </c>
      <c r="J28" s="45"/>
      <c r="K28" s="54"/>
      <c r="L28" s="59"/>
    </row>
    <row r="29" spans="2:12" ht="12.75">
      <c r="B29" s="5" t="s">
        <v>78</v>
      </c>
      <c r="C29" s="4" t="s">
        <v>35</v>
      </c>
      <c r="D29" s="4" t="s">
        <v>36</v>
      </c>
      <c r="E29" s="4"/>
      <c r="F29" s="20" t="s">
        <v>48</v>
      </c>
      <c r="G29" s="39">
        <v>8</v>
      </c>
      <c r="H29" s="44">
        <f t="shared" si="1"/>
        <v>1400</v>
      </c>
      <c r="I29" s="32">
        <v>200</v>
      </c>
      <c r="J29" s="45"/>
      <c r="K29" s="54"/>
      <c r="L29" s="59"/>
    </row>
    <row r="30" spans="2:12" ht="12.75">
      <c r="B30" s="5" t="s">
        <v>79</v>
      </c>
      <c r="C30" s="4" t="s">
        <v>44</v>
      </c>
      <c r="D30" s="4"/>
      <c r="E30" s="4"/>
      <c r="F30" s="20"/>
      <c r="G30" s="39"/>
      <c r="H30" s="44"/>
      <c r="I30" s="32"/>
      <c r="J30" s="45"/>
      <c r="K30" s="54"/>
      <c r="L30" s="59"/>
    </row>
    <row r="31" spans="2:12" ht="25.5">
      <c r="B31" s="5"/>
      <c r="C31" s="21" t="s">
        <v>31</v>
      </c>
      <c r="D31" s="4" t="s">
        <v>38</v>
      </c>
      <c r="E31" s="4" t="s">
        <v>39</v>
      </c>
      <c r="F31" s="20" t="s">
        <v>74</v>
      </c>
      <c r="G31" s="39">
        <v>40</v>
      </c>
      <c r="H31" s="44">
        <f t="shared" si="1"/>
        <v>7000</v>
      </c>
      <c r="I31" s="32"/>
      <c r="J31" s="45"/>
      <c r="K31" s="54"/>
      <c r="L31" s="59"/>
    </row>
    <row r="32" spans="2:12" ht="12.75">
      <c r="B32" s="17"/>
      <c r="C32" s="67"/>
      <c r="D32" s="18"/>
      <c r="E32" s="18" t="s">
        <v>80</v>
      </c>
      <c r="F32" s="68" t="s">
        <v>82</v>
      </c>
      <c r="G32" s="41"/>
      <c r="H32" s="41"/>
      <c r="I32" s="69">
        <v>2500</v>
      </c>
      <c r="J32" s="51"/>
      <c r="K32" s="55"/>
      <c r="L32" s="60"/>
    </row>
    <row r="33" spans="2:12" ht="12.75">
      <c r="B33" s="17"/>
      <c r="C33" s="67"/>
      <c r="D33" s="18"/>
      <c r="E33" s="18" t="s">
        <v>81</v>
      </c>
      <c r="F33" s="68" t="s">
        <v>73</v>
      </c>
      <c r="G33" s="41">
        <v>8</v>
      </c>
      <c r="H33" s="41">
        <f t="shared" si="1"/>
        <v>1400</v>
      </c>
      <c r="I33" s="69"/>
      <c r="J33" s="51"/>
      <c r="K33" s="55"/>
      <c r="L33" s="60"/>
    </row>
    <row r="34" spans="2:12" ht="39" thickBot="1">
      <c r="B34" s="6"/>
      <c r="C34" s="22" t="s">
        <v>41</v>
      </c>
      <c r="D34" s="7" t="s">
        <v>38</v>
      </c>
      <c r="E34" s="7" t="s">
        <v>40</v>
      </c>
      <c r="F34" s="29" t="s">
        <v>73</v>
      </c>
      <c r="G34" s="43">
        <v>40</v>
      </c>
      <c r="H34" s="41">
        <f t="shared" si="1"/>
        <v>7000</v>
      </c>
      <c r="I34" s="34">
        <v>3000</v>
      </c>
      <c r="J34" s="47"/>
      <c r="K34" s="57"/>
      <c r="L34" s="62"/>
    </row>
    <row r="35" spans="2:12" ht="25.5">
      <c r="B35" s="9">
        <v>5</v>
      </c>
      <c r="C35" s="3" t="s">
        <v>68</v>
      </c>
      <c r="D35" s="4" t="s">
        <v>38</v>
      </c>
      <c r="E35" s="4" t="s">
        <v>69</v>
      </c>
      <c r="F35" s="20" t="s">
        <v>70</v>
      </c>
      <c r="G35" s="39">
        <v>8</v>
      </c>
      <c r="H35" s="46">
        <f t="shared" si="1"/>
        <v>1400</v>
      </c>
      <c r="I35" s="32"/>
      <c r="J35" s="45"/>
      <c r="K35" s="54"/>
      <c r="L35" s="59"/>
    </row>
    <row r="36" spans="2:12" ht="25.5">
      <c r="B36" s="5"/>
      <c r="C36" s="4"/>
      <c r="D36" s="4" t="s">
        <v>38</v>
      </c>
      <c r="E36" s="4" t="s">
        <v>49</v>
      </c>
      <c r="F36" s="20" t="s">
        <v>48</v>
      </c>
      <c r="G36" s="39">
        <v>40</v>
      </c>
      <c r="H36" s="44">
        <f t="shared" si="1"/>
        <v>7000</v>
      </c>
      <c r="I36" s="32"/>
      <c r="J36" s="45"/>
      <c r="K36" s="54"/>
      <c r="L36" s="59"/>
    </row>
    <row r="37" spans="2:12" ht="12.75">
      <c r="B37" s="5"/>
      <c r="C37" s="4"/>
      <c r="D37" s="4" t="s">
        <v>38</v>
      </c>
      <c r="E37" s="4" t="s">
        <v>50</v>
      </c>
      <c r="F37" s="20" t="s">
        <v>71</v>
      </c>
      <c r="G37" s="39">
        <v>16</v>
      </c>
      <c r="H37" s="44">
        <f t="shared" si="1"/>
        <v>2800</v>
      </c>
      <c r="I37" s="32"/>
      <c r="J37" s="45"/>
      <c r="K37" s="54"/>
      <c r="L37" s="59"/>
    </row>
    <row r="38" spans="2:12" ht="12.75">
      <c r="B38" s="5"/>
      <c r="C38" s="4"/>
      <c r="D38" s="4" t="s">
        <v>38</v>
      </c>
      <c r="E38" s="4" t="s">
        <v>51</v>
      </c>
      <c r="F38" s="20" t="s">
        <v>48</v>
      </c>
      <c r="G38" s="39">
        <v>40</v>
      </c>
      <c r="H38" s="44">
        <f t="shared" si="1"/>
        <v>7000</v>
      </c>
      <c r="I38" s="32"/>
      <c r="J38" s="45"/>
      <c r="K38" s="54"/>
      <c r="L38" s="59"/>
    </row>
    <row r="39" spans="2:12" ht="12.75">
      <c r="B39" s="5"/>
      <c r="C39" s="4" t="s">
        <v>32</v>
      </c>
      <c r="D39" s="4" t="s">
        <v>38</v>
      </c>
      <c r="E39" s="4" t="s">
        <v>52</v>
      </c>
      <c r="F39" s="20" t="s">
        <v>25</v>
      </c>
      <c r="G39" s="39">
        <v>40</v>
      </c>
      <c r="H39" s="44">
        <f t="shared" si="1"/>
        <v>7000</v>
      </c>
      <c r="I39" s="32"/>
      <c r="J39" s="45"/>
      <c r="K39" s="54"/>
      <c r="L39" s="59"/>
    </row>
    <row r="40" spans="2:12" ht="12.75">
      <c r="B40" s="5"/>
      <c r="C40" s="4"/>
      <c r="D40" s="4" t="s">
        <v>38</v>
      </c>
      <c r="E40" s="4" t="s">
        <v>53</v>
      </c>
      <c r="F40" s="20" t="s">
        <v>25</v>
      </c>
      <c r="G40" s="39">
        <v>16</v>
      </c>
      <c r="H40" s="44">
        <f t="shared" si="1"/>
        <v>2800</v>
      </c>
      <c r="I40" s="32"/>
      <c r="J40" s="45"/>
      <c r="K40" s="54"/>
      <c r="L40" s="59"/>
    </row>
    <row r="41" spans="2:12" ht="25.5">
      <c r="B41" s="5"/>
      <c r="C41" s="4" t="s">
        <v>33</v>
      </c>
      <c r="D41" s="4" t="s">
        <v>38</v>
      </c>
      <c r="E41" s="4" t="s">
        <v>42</v>
      </c>
      <c r="F41" s="20" t="s">
        <v>72</v>
      </c>
      <c r="G41" s="39">
        <v>40</v>
      </c>
      <c r="H41" s="44">
        <f>G41*100</f>
        <v>4000</v>
      </c>
      <c r="I41" s="32"/>
      <c r="J41" s="45"/>
      <c r="K41" s="54"/>
      <c r="L41" s="59"/>
    </row>
    <row r="42" spans="2:12" ht="25.5">
      <c r="B42" s="5"/>
      <c r="C42" s="4" t="s">
        <v>43</v>
      </c>
      <c r="D42" s="4" t="s">
        <v>38</v>
      </c>
      <c r="E42" s="4" t="s">
        <v>77</v>
      </c>
      <c r="F42" s="20" t="s">
        <v>25</v>
      </c>
      <c r="G42" s="39">
        <v>8</v>
      </c>
      <c r="H42" s="44">
        <f>G42*100</f>
        <v>800</v>
      </c>
      <c r="I42" s="32"/>
      <c r="J42" s="45"/>
      <c r="K42" s="54"/>
      <c r="L42" s="59"/>
    </row>
    <row r="43" spans="2:12" ht="13.5" thickBot="1">
      <c r="B43" s="6"/>
      <c r="C43" s="7"/>
      <c r="D43" s="7"/>
      <c r="E43" s="7"/>
      <c r="F43" s="29"/>
      <c r="G43" s="43"/>
      <c r="H43" s="47"/>
      <c r="I43" s="34"/>
      <c r="J43" s="47"/>
      <c r="K43" s="57"/>
      <c r="L43" s="62"/>
    </row>
    <row r="44" ht="12.75">
      <c r="H44" s="48"/>
    </row>
    <row r="45" spans="6:9" ht="12.75">
      <c r="F45" s="2" t="s">
        <v>67</v>
      </c>
      <c r="G45" s="37">
        <f>SUM(G9:G43)</f>
        <v>528</v>
      </c>
      <c r="H45" s="37">
        <f>SUM(H9:H43)</f>
        <v>67800</v>
      </c>
      <c r="I45" s="37">
        <f>SUM(I9:I43)</f>
        <v>15700</v>
      </c>
    </row>
  </sheetData>
  <mergeCells count="6">
    <mergeCell ref="F7:L7"/>
    <mergeCell ref="C4:E4"/>
    <mergeCell ref="B7:B8"/>
    <mergeCell ref="C7:C8"/>
    <mergeCell ref="D7:D8"/>
    <mergeCell ref="E7:E8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54"/>
  <sheetViews>
    <sheetView tabSelected="1" workbookViewId="0" topLeftCell="E25">
      <selection activeCell="E50" sqref="E50"/>
    </sheetView>
  </sheetViews>
  <sheetFormatPr defaultColWidth="9.140625" defaultRowHeight="12.75"/>
  <cols>
    <col min="1" max="1" width="12.7109375" style="26" customWidth="1"/>
    <col min="2" max="2" width="6.140625" style="2" customWidth="1"/>
    <col min="3" max="4" width="40.57421875" style="1" customWidth="1"/>
    <col min="5" max="5" width="42.28125" style="1" customWidth="1"/>
    <col min="6" max="6" width="13.57421875" style="2" customWidth="1"/>
    <col min="7" max="8" width="12.57421875" style="37" customWidth="1"/>
    <col min="9" max="10" width="12.57421875" style="26" customWidth="1"/>
    <col min="11" max="12" width="12.57421875" style="37" hidden="1" customWidth="1"/>
    <col min="13" max="13" width="11.7109375" style="37" hidden="1" customWidth="1"/>
    <col min="14" max="16384" width="9.140625" style="26" customWidth="1"/>
  </cols>
  <sheetData>
    <row r="4" spans="3:5" ht="12.75">
      <c r="C4" s="107" t="s">
        <v>24</v>
      </c>
      <c r="D4" s="107"/>
      <c r="E4" s="107"/>
    </row>
    <row r="6" ht="13.5" thickBot="1"/>
    <row r="7" spans="2:17" ht="12.75" customHeight="1">
      <c r="B7" s="108"/>
      <c r="C7" s="110" t="s">
        <v>0</v>
      </c>
      <c r="D7" s="112" t="s">
        <v>8</v>
      </c>
      <c r="E7" s="114" t="s">
        <v>9</v>
      </c>
      <c r="F7" s="86" t="s">
        <v>30</v>
      </c>
      <c r="G7" s="87"/>
      <c r="H7" s="87"/>
      <c r="I7" s="87"/>
      <c r="J7" s="88"/>
      <c r="K7" s="87"/>
      <c r="L7" s="87"/>
      <c r="M7" s="88"/>
      <c r="P7" s="26" t="s">
        <v>104</v>
      </c>
      <c r="Q7" s="26" t="s">
        <v>105</v>
      </c>
    </row>
    <row r="8" spans="2:13" ht="13.5" thickBot="1">
      <c r="B8" s="109"/>
      <c r="C8" s="111"/>
      <c r="D8" s="113"/>
      <c r="E8" s="115"/>
      <c r="F8" s="24" t="s">
        <v>45</v>
      </c>
      <c r="G8" s="14" t="s">
        <v>101</v>
      </c>
      <c r="H8" s="30" t="s">
        <v>65</v>
      </c>
      <c r="I8" s="30" t="s">
        <v>66</v>
      </c>
      <c r="J8" s="15" t="s">
        <v>91</v>
      </c>
      <c r="K8" s="89" t="s">
        <v>54</v>
      </c>
      <c r="L8" s="30" t="s">
        <v>76</v>
      </c>
      <c r="M8" s="15" t="s">
        <v>55</v>
      </c>
    </row>
    <row r="9" spans="2:13" ht="12.75">
      <c r="B9" s="10">
        <v>1</v>
      </c>
      <c r="C9" s="11" t="s">
        <v>1</v>
      </c>
      <c r="D9" s="8" t="s">
        <v>87</v>
      </c>
      <c r="E9" s="12"/>
      <c r="F9" s="25" t="s">
        <v>25</v>
      </c>
      <c r="G9" s="38">
        <v>0</v>
      </c>
      <c r="H9" s="70">
        <f aca="true" t="shared" si="0" ref="H9:H15">G9*175</f>
        <v>0</v>
      </c>
      <c r="I9" s="70">
        <v>0</v>
      </c>
      <c r="J9" s="96">
        <f>I9+H9</f>
        <v>0</v>
      </c>
      <c r="K9" s="90"/>
      <c r="L9" s="52"/>
      <c r="M9" s="58"/>
    </row>
    <row r="10" spans="2:13" ht="25.5">
      <c r="B10" s="5" t="s">
        <v>5</v>
      </c>
      <c r="C10" s="4" t="s">
        <v>3</v>
      </c>
      <c r="D10" s="4" t="s">
        <v>87</v>
      </c>
      <c r="E10" s="13"/>
      <c r="F10" s="27"/>
      <c r="G10" s="39"/>
      <c r="H10" s="70">
        <f t="shared" si="0"/>
        <v>0</v>
      </c>
      <c r="I10" s="70">
        <v>0</v>
      </c>
      <c r="J10" s="96">
        <f aca="true" t="shared" si="1" ref="J10:J44">I10+H10</f>
        <v>0</v>
      </c>
      <c r="K10" s="90"/>
      <c r="L10" s="52"/>
      <c r="M10" s="58"/>
    </row>
    <row r="11" spans="2:13" ht="25.5">
      <c r="B11" s="5" t="s">
        <v>6</v>
      </c>
      <c r="C11" s="4" t="s">
        <v>2</v>
      </c>
      <c r="D11" s="4" t="s">
        <v>87</v>
      </c>
      <c r="E11" s="13"/>
      <c r="F11" s="25" t="s">
        <v>25</v>
      </c>
      <c r="G11" s="39">
        <v>0</v>
      </c>
      <c r="H11" s="70">
        <f t="shared" si="0"/>
        <v>0</v>
      </c>
      <c r="I11" s="70">
        <v>0</v>
      </c>
      <c r="J11" s="96">
        <f t="shared" si="1"/>
        <v>0</v>
      </c>
      <c r="K11" s="90"/>
      <c r="L11" s="52"/>
      <c r="M11" s="58"/>
    </row>
    <row r="12" spans="2:13" ht="25.5">
      <c r="B12" s="5" t="s">
        <v>7</v>
      </c>
      <c r="C12" s="4" t="s">
        <v>4</v>
      </c>
      <c r="D12" s="4" t="s">
        <v>87</v>
      </c>
      <c r="E12" s="13"/>
      <c r="F12" s="27"/>
      <c r="G12" s="39"/>
      <c r="H12" s="70">
        <f t="shared" si="0"/>
        <v>0</v>
      </c>
      <c r="I12" s="70">
        <v>0</v>
      </c>
      <c r="J12" s="96">
        <f t="shared" si="1"/>
        <v>0</v>
      </c>
      <c r="K12" s="90"/>
      <c r="L12" s="52"/>
      <c r="M12" s="58"/>
    </row>
    <row r="13" spans="2:13" ht="25.5">
      <c r="B13" s="5" t="s">
        <v>83</v>
      </c>
      <c r="C13" s="4" t="s">
        <v>85</v>
      </c>
      <c r="D13" s="4" t="s">
        <v>88</v>
      </c>
      <c r="E13" s="13"/>
      <c r="F13" s="25"/>
      <c r="G13" s="39">
        <v>80</v>
      </c>
      <c r="H13" s="70">
        <f t="shared" si="0"/>
        <v>14000</v>
      </c>
      <c r="I13" s="70">
        <v>0</v>
      </c>
      <c r="J13" s="96">
        <f t="shared" si="1"/>
        <v>14000</v>
      </c>
      <c r="K13" s="90"/>
      <c r="L13" s="52"/>
      <c r="M13" s="58"/>
    </row>
    <row r="14" spans="2:13" ht="25.5">
      <c r="B14" s="5" t="s">
        <v>84</v>
      </c>
      <c r="C14" s="4" t="s">
        <v>86</v>
      </c>
      <c r="D14" s="4" t="s">
        <v>38</v>
      </c>
      <c r="E14" s="13"/>
      <c r="F14" s="25"/>
      <c r="G14" s="39">
        <v>80</v>
      </c>
      <c r="H14" s="70">
        <f t="shared" si="0"/>
        <v>14000</v>
      </c>
      <c r="I14" s="70">
        <v>0</v>
      </c>
      <c r="J14" s="96">
        <f t="shared" si="1"/>
        <v>14000</v>
      </c>
      <c r="K14" s="90"/>
      <c r="L14" s="52"/>
      <c r="M14" s="58"/>
    </row>
    <row r="15" spans="2:16" ht="51">
      <c r="B15" s="5" t="s">
        <v>12</v>
      </c>
      <c r="C15" s="4" t="s">
        <v>13</v>
      </c>
      <c r="D15" s="4" t="s">
        <v>14</v>
      </c>
      <c r="E15" s="13" t="s">
        <v>15</v>
      </c>
      <c r="F15" s="25" t="s">
        <v>25</v>
      </c>
      <c r="G15" s="39">
        <v>40</v>
      </c>
      <c r="H15" s="70">
        <f t="shared" si="0"/>
        <v>7000</v>
      </c>
      <c r="I15" s="70">
        <v>0</v>
      </c>
      <c r="J15" s="96">
        <f t="shared" si="1"/>
        <v>7000</v>
      </c>
      <c r="K15" s="90"/>
      <c r="L15" s="52"/>
      <c r="M15" s="58"/>
      <c r="N15" s="101">
        <f>SUM(J9:J15)</f>
        <v>35000</v>
      </c>
      <c r="O15" s="101">
        <f>N15</f>
        <v>35000</v>
      </c>
      <c r="P15" s="101">
        <f>O15</f>
        <v>35000</v>
      </c>
    </row>
    <row r="16" spans="2:13" ht="12.75">
      <c r="B16" s="5"/>
      <c r="C16" s="4"/>
      <c r="D16" s="4"/>
      <c r="E16" s="13"/>
      <c r="F16" s="27"/>
      <c r="G16" s="39"/>
      <c r="H16" s="70"/>
      <c r="I16" s="70"/>
      <c r="J16" s="96"/>
      <c r="K16" s="91"/>
      <c r="L16" s="54"/>
      <c r="M16" s="59"/>
    </row>
    <row r="17" spans="2:13" ht="12.75">
      <c r="B17" s="5"/>
      <c r="C17" s="4"/>
      <c r="D17" s="4"/>
      <c r="E17" s="13"/>
      <c r="F17" s="27"/>
      <c r="G17" s="39"/>
      <c r="H17" s="70"/>
      <c r="I17" s="70"/>
      <c r="J17" s="96"/>
      <c r="K17" s="91"/>
      <c r="L17" s="54"/>
      <c r="M17" s="59"/>
    </row>
    <row r="18" spans="2:13" ht="25.5">
      <c r="B18" s="9">
        <v>2</v>
      </c>
      <c r="C18" s="3" t="s">
        <v>18</v>
      </c>
      <c r="D18" s="4"/>
      <c r="E18" s="97"/>
      <c r="F18" s="25"/>
      <c r="G18" s="40"/>
      <c r="H18" s="70">
        <f aca="true" t="shared" si="2" ref="H18:H25">G18*175</f>
        <v>0</v>
      </c>
      <c r="I18" s="70"/>
      <c r="J18" s="96">
        <f t="shared" si="1"/>
        <v>0</v>
      </c>
      <c r="K18" s="90"/>
      <c r="L18" s="52"/>
      <c r="M18" s="59"/>
    </row>
    <row r="19" spans="2:13" ht="38.25">
      <c r="B19" s="5" t="s">
        <v>19</v>
      </c>
      <c r="C19" s="4" t="s">
        <v>22</v>
      </c>
      <c r="D19" s="4" t="s">
        <v>29</v>
      </c>
      <c r="E19" s="13"/>
      <c r="F19" s="27"/>
      <c r="G19" s="39">
        <v>0</v>
      </c>
      <c r="H19" s="70">
        <f t="shared" si="2"/>
        <v>0</v>
      </c>
      <c r="I19" s="70"/>
      <c r="J19" s="96">
        <f t="shared" si="1"/>
        <v>0</v>
      </c>
      <c r="K19" s="90"/>
      <c r="L19" s="52"/>
      <c r="M19" s="59"/>
    </row>
    <row r="20" spans="2:13" ht="38.25">
      <c r="B20" s="5" t="s">
        <v>20</v>
      </c>
      <c r="C20" s="4" t="s">
        <v>23</v>
      </c>
      <c r="D20" s="8" t="s">
        <v>56</v>
      </c>
      <c r="E20" s="13" t="s">
        <v>60</v>
      </c>
      <c r="F20" s="25" t="s">
        <v>46</v>
      </c>
      <c r="G20" s="39">
        <v>80</v>
      </c>
      <c r="H20" s="70">
        <f t="shared" si="2"/>
        <v>14000</v>
      </c>
      <c r="I20" s="70"/>
      <c r="J20" s="96">
        <f t="shared" si="1"/>
        <v>14000</v>
      </c>
      <c r="K20" s="90"/>
      <c r="L20" s="52"/>
      <c r="M20" s="59"/>
    </row>
    <row r="21" spans="2:13" ht="12.75">
      <c r="B21" s="17"/>
      <c r="C21" s="18"/>
      <c r="D21" s="13"/>
      <c r="E21" s="13" t="s">
        <v>61</v>
      </c>
      <c r="F21" s="25"/>
      <c r="G21" s="41">
        <v>80</v>
      </c>
      <c r="H21" s="70">
        <f t="shared" si="2"/>
        <v>14000</v>
      </c>
      <c r="I21" s="70"/>
      <c r="J21" s="96">
        <f t="shared" si="1"/>
        <v>14000</v>
      </c>
      <c r="K21" s="92"/>
      <c r="L21" s="55"/>
      <c r="M21" s="60"/>
    </row>
    <row r="22" spans="2:13" ht="51">
      <c r="B22" s="17" t="s">
        <v>21</v>
      </c>
      <c r="C22" s="18" t="s">
        <v>64</v>
      </c>
      <c r="D22" s="13"/>
      <c r="E22" s="13" t="s">
        <v>62</v>
      </c>
      <c r="F22" s="25"/>
      <c r="G22" s="41">
        <v>80</v>
      </c>
      <c r="H22" s="70">
        <f t="shared" si="2"/>
        <v>14000</v>
      </c>
      <c r="I22" s="70"/>
      <c r="J22" s="96">
        <f t="shared" si="1"/>
        <v>14000</v>
      </c>
      <c r="K22" s="92"/>
      <c r="L22" s="55"/>
      <c r="M22" s="60"/>
    </row>
    <row r="23" spans="2:13" ht="25.5">
      <c r="B23" s="17"/>
      <c r="C23" s="18"/>
      <c r="D23" s="13"/>
      <c r="E23" s="13" t="s">
        <v>63</v>
      </c>
      <c r="F23" s="25"/>
      <c r="G23" s="41">
        <v>80</v>
      </c>
      <c r="H23" s="70">
        <f t="shared" si="2"/>
        <v>14000</v>
      </c>
      <c r="I23" s="70"/>
      <c r="J23" s="96">
        <f t="shared" si="1"/>
        <v>14000</v>
      </c>
      <c r="K23" s="92"/>
      <c r="L23" s="55"/>
      <c r="M23" s="60"/>
    </row>
    <row r="24" spans="2:14" ht="26.25" thickBot="1">
      <c r="B24" s="6" t="s">
        <v>59</v>
      </c>
      <c r="C24" s="7" t="s">
        <v>13</v>
      </c>
      <c r="D24" s="7" t="s">
        <v>57</v>
      </c>
      <c r="E24" s="71" t="s">
        <v>26</v>
      </c>
      <c r="F24" s="72" t="s">
        <v>25</v>
      </c>
      <c r="G24" s="43">
        <v>40</v>
      </c>
      <c r="H24" s="73">
        <f t="shared" si="2"/>
        <v>7000</v>
      </c>
      <c r="I24" s="73"/>
      <c r="J24" s="98">
        <f t="shared" si="1"/>
        <v>7000</v>
      </c>
      <c r="K24" s="93"/>
      <c r="L24" s="57"/>
      <c r="M24" s="62"/>
      <c r="N24" s="101">
        <f>SUM(J18:J24)</f>
        <v>63000</v>
      </c>
    </row>
    <row r="25" spans="2:13" ht="12.75">
      <c r="B25" s="74">
        <v>3</v>
      </c>
      <c r="C25" s="75" t="s">
        <v>90</v>
      </c>
      <c r="D25" s="35"/>
      <c r="E25" s="36"/>
      <c r="F25" s="76" t="s">
        <v>25</v>
      </c>
      <c r="G25" s="64">
        <v>8</v>
      </c>
      <c r="H25" s="78">
        <f t="shared" si="2"/>
        <v>1400</v>
      </c>
      <c r="I25" s="78"/>
      <c r="J25" s="99">
        <f t="shared" si="1"/>
        <v>1400</v>
      </c>
      <c r="K25" s="48"/>
      <c r="L25" s="65"/>
      <c r="M25" s="66"/>
    </row>
    <row r="26" spans="2:13" ht="12.75">
      <c r="B26" s="16"/>
      <c r="C26" s="35"/>
      <c r="D26" s="35"/>
      <c r="E26" s="36"/>
      <c r="F26" s="80"/>
      <c r="G26" s="64"/>
      <c r="H26" s="81"/>
      <c r="I26" s="81"/>
      <c r="J26" s="99"/>
      <c r="K26" s="48"/>
      <c r="L26" s="65"/>
      <c r="M26" s="66"/>
    </row>
    <row r="27" spans="2:14" ht="13.5" thickBot="1">
      <c r="B27" s="16"/>
      <c r="C27" s="35"/>
      <c r="D27" s="35"/>
      <c r="E27" s="36"/>
      <c r="F27" s="25"/>
      <c r="G27" s="64"/>
      <c r="H27" s="83"/>
      <c r="I27" s="84"/>
      <c r="J27" s="100"/>
      <c r="K27" s="48"/>
      <c r="L27" s="65"/>
      <c r="M27" s="66"/>
      <c r="N27" s="101">
        <f>SUM(J25:J27)</f>
        <v>1400</v>
      </c>
    </row>
    <row r="28" spans="2:13" ht="12.75">
      <c r="B28" s="49">
        <v>4</v>
      </c>
      <c r="C28" s="50" t="s">
        <v>75</v>
      </c>
      <c r="D28" s="23"/>
      <c r="E28" s="23"/>
      <c r="F28" s="28"/>
      <c r="G28" s="42"/>
      <c r="H28" s="70"/>
      <c r="I28" s="70"/>
      <c r="J28" s="96"/>
      <c r="K28" s="94"/>
      <c r="L28" s="56"/>
      <c r="M28" s="61"/>
    </row>
    <row r="29" spans="2:16" ht="25.5">
      <c r="B29" s="5"/>
      <c r="C29" s="4" t="s">
        <v>34</v>
      </c>
      <c r="D29" s="4" t="s">
        <v>89</v>
      </c>
      <c r="E29" s="4"/>
      <c r="F29" s="20" t="s">
        <v>47</v>
      </c>
      <c r="G29" s="39">
        <v>8</v>
      </c>
      <c r="H29" s="70">
        <f>G29*175</f>
        <v>1400</v>
      </c>
      <c r="I29" s="70">
        <v>10000</v>
      </c>
      <c r="J29" s="96">
        <f t="shared" si="1"/>
        <v>11400</v>
      </c>
      <c r="K29" s="91"/>
      <c r="L29" s="54"/>
      <c r="M29" s="59"/>
      <c r="P29" s="101">
        <f>J29</f>
        <v>11400</v>
      </c>
    </row>
    <row r="30" spans="2:17" ht="12.75">
      <c r="B30" s="5" t="s">
        <v>78</v>
      </c>
      <c r="C30" s="4" t="s">
        <v>35</v>
      </c>
      <c r="D30" s="4"/>
      <c r="E30" s="4"/>
      <c r="F30" s="20" t="s">
        <v>48</v>
      </c>
      <c r="G30" s="39">
        <v>8</v>
      </c>
      <c r="H30" s="70">
        <f>G30*175</f>
        <v>1400</v>
      </c>
      <c r="I30" s="70">
        <v>200</v>
      </c>
      <c r="J30" s="96">
        <f t="shared" si="1"/>
        <v>1600</v>
      </c>
      <c r="K30" s="91"/>
      <c r="L30" s="54"/>
      <c r="M30" s="59"/>
      <c r="Q30" s="101">
        <f>J30</f>
        <v>1600</v>
      </c>
    </row>
    <row r="31" spans="2:13" ht="12.75">
      <c r="B31" s="5" t="s">
        <v>79</v>
      </c>
      <c r="C31" s="4" t="s">
        <v>44</v>
      </c>
      <c r="D31" s="4"/>
      <c r="E31" s="4"/>
      <c r="F31" s="20"/>
      <c r="G31" s="39"/>
      <c r="H31" s="70"/>
      <c r="I31" s="70"/>
      <c r="J31" s="96"/>
      <c r="K31" s="91"/>
      <c r="L31" s="54"/>
      <c r="M31" s="59"/>
    </row>
    <row r="32" spans="2:16" ht="25.5">
      <c r="B32" s="5"/>
      <c r="C32" s="21" t="s">
        <v>31</v>
      </c>
      <c r="D32" s="4" t="s">
        <v>38</v>
      </c>
      <c r="E32" s="4" t="s">
        <v>39</v>
      </c>
      <c r="F32" s="20" t="s">
        <v>74</v>
      </c>
      <c r="G32" s="39">
        <v>40</v>
      </c>
      <c r="H32" s="70">
        <f>G32*175</f>
        <v>7000</v>
      </c>
      <c r="I32" s="70"/>
      <c r="J32" s="96">
        <f t="shared" si="1"/>
        <v>7000</v>
      </c>
      <c r="K32" s="91"/>
      <c r="L32" s="54"/>
      <c r="M32" s="59"/>
      <c r="P32" s="101">
        <f>J32</f>
        <v>7000</v>
      </c>
    </row>
    <row r="33" spans="2:16" ht="12.75">
      <c r="B33" s="17"/>
      <c r="C33" s="67"/>
      <c r="D33" s="18"/>
      <c r="E33" s="18" t="s">
        <v>80</v>
      </c>
      <c r="F33" s="68" t="s">
        <v>82</v>
      </c>
      <c r="G33" s="41"/>
      <c r="H33" s="70"/>
      <c r="I33" s="70">
        <v>2500</v>
      </c>
      <c r="J33" s="96">
        <f t="shared" si="1"/>
        <v>2500</v>
      </c>
      <c r="K33" s="95"/>
      <c r="L33" s="55"/>
      <c r="M33" s="60"/>
      <c r="P33" s="101">
        <f>J33</f>
        <v>2500</v>
      </c>
    </row>
    <row r="34" spans="2:16" ht="12.75">
      <c r="B34" s="17"/>
      <c r="C34" s="67"/>
      <c r="D34" s="18"/>
      <c r="E34" s="18" t="s">
        <v>81</v>
      </c>
      <c r="F34" s="68" t="s">
        <v>73</v>
      </c>
      <c r="G34" s="41">
        <v>8</v>
      </c>
      <c r="H34" s="70">
        <f aca="true" t="shared" si="3" ref="H34:H41">G34*175</f>
        <v>1400</v>
      </c>
      <c r="I34" s="70"/>
      <c r="J34" s="96">
        <f t="shared" si="1"/>
        <v>1400</v>
      </c>
      <c r="K34" s="95"/>
      <c r="L34" s="55"/>
      <c r="M34" s="60"/>
      <c r="P34" s="101">
        <f>J34</f>
        <v>1400</v>
      </c>
    </row>
    <row r="35" spans="2:16" ht="39" thickBot="1">
      <c r="B35" s="6"/>
      <c r="C35" s="22" t="s">
        <v>41</v>
      </c>
      <c r="D35" s="7" t="s">
        <v>38</v>
      </c>
      <c r="E35" s="7" t="s">
        <v>40</v>
      </c>
      <c r="F35" s="29" t="s">
        <v>73</v>
      </c>
      <c r="G35" s="43">
        <v>40</v>
      </c>
      <c r="H35" s="73">
        <f t="shared" si="3"/>
        <v>7000</v>
      </c>
      <c r="I35" s="85">
        <v>3000</v>
      </c>
      <c r="J35" s="98">
        <f t="shared" si="1"/>
        <v>10000</v>
      </c>
      <c r="K35" s="93"/>
      <c r="L35" s="57"/>
      <c r="M35" s="62"/>
      <c r="N35" s="101">
        <f>SUM(J29:J35)</f>
        <v>33900</v>
      </c>
      <c r="O35" s="101">
        <f>N35</f>
        <v>33900</v>
      </c>
      <c r="P35" s="101">
        <f>J35</f>
        <v>10000</v>
      </c>
    </row>
    <row r="36" spans="2:17" ht="25.5">
      <c r="B36" s="9">
        <v>5</v>
      </c>
      <c r="C36" s="3" t="s">
        <v>68</v>
      </c>
      <c r="D36" s="4" t="s">
        <v>38</v>
      </c>
      <c r="E36" s="4" t="s">
        <v>93</v>
      </c>
      <c r="F36" s="20" t="s">
        <v>70</v>
      </c>
      <c r="G36" s="39">
        <v>16</v>
      </c>
      <c r="H36" s="70">
        <f t="shared" si="3"/>
        <v>2800</v>
      </c>
      <c r="I36" s="70"/>
      <c r="J36" s="96">
        <f t="shared" si="1"/>
        <v>2800</v>
      </c>
      <c r="K36" s="91"/>
      <c r="L36" s="54"/>
      <c r="M36" s="59"/>
      <c r="Q36" s="101">
        <f>J36</f>
        <v>2800</v>
      </c>
    </row>
    <row r="37" spans="2:17" ht="12.75">
      <c r="B37" s="5"/>
      <c r="C37" s="4"/>
      <c r="D37" s="4" t="s">
        <v>38</v>
      </c>
      <c r="E37" s="4" t="s">
        <v>94</v>
      </c>
      <c r="F37" s="20" t="s">
        <v>71</v>
      </c>
      <c r="G37" s="39">
        <v>16</v>
      </c>
      <c r="H37" s="70">
        <f t="shared" si="3"/>
        <v>2800</v>
      </c>
      <c r="I37" s="70"/>
      <c r="J37" s="96">
        <f t="shared" si="1"/>
        <v>2800</v>
      </c>
      <c r="K37" s="91"/>
      <c r="L37" s="54"/>
      <c r="M37" s="59"/>
      <c r="Q37" s="101">
        <f>J37</f>
        <v>2800</v>
      </c>
    </row>
    <row r="38" spans="2:17" ht="12.75">
      <c r="B38" s="17"/>
      <c r="C38" s="18"/>
      <c r="D38" s="18"/>
      <c r="E38" s="18" t="s">
        <v>103</v>
      </c>
      <c r="F38" s="68" t="s">
        <v>102</v>
      </c>
      <c r="G38" s="41">
        <v>16</v>
      </c>
      <c r="H38" s="82">
        <f>G38*100</f>
        <v>1600</v>
      </c>
      <c r="I38" s="82">
        <v>1000</v>
      </c>
      <c r="J38" s="99">
        <f t="shared" si="1"/>
        <v>2600</v>
      </c>
      <c r="K38" s="91"/>
      <c r="L38" s="54"/>
      <c r="M38" s="59"/>
      <c r="Q38" s="101">
        <f>J38</f>
        <v>2600</v>
      </c>
    </row>
    <row r="39" spans="2:17" ht="13.5" thickBot="1">
      <c r="B39" s="17"/>
      <c r="C39" s="18"/>
      <c r="D39" s="18" t="s">
        <v>38</v>
      </c>
      <c r="E39" s="18" t="s">
        <v>95</v>
      </c>
      <c r="F39" s="68" t="s">
        <v>48</v>
      </c>
      <c r="G39" s="41">
        <v>40</v>
      </c>
      <c r="H39" s="82">
        <f t="shared" si="3"/>
        <v>7000</v>
      </c>
      <c r="I39" s="82"/>
      <c r="J39" s="99">
        <f t="shared" si="1"/>
        <v>7000</v>
      </c>
      <c r="K39" s="91"/>
      <c r="L39" s="54"/>
      <c r="M39" s="59"/>
      <c r="N39" s="101">
        <f>SUM(J36:J39)</f>
        <v>15200</v>
      </c>
      <c r="O39" s="101">
        <f>N39</f>
        <v>15200</v>
      </c>
      <c r="Q39" s="101">
        <f>J39</f>
        <v>7000</v>
      </c>
    </row>
    <row r="40" spans="2:13" ht="25.5">
      <c r="B40" s="49">
        <v>6</v>
      </c>
      <c r="C40" s="50" t="s">
        <v>32</v>
      </c>
      <c r="D40" s="23" t="s">
        <v>38</v>
      </c>
      <c r="E40" s="23" t="s">
        <v>96</v>
      </c>
      <c r="F40" s="28" t="s">
        <v>25</v>
      </c>
      <c r="G40" s="42">
        <v>40</v>
      </c>
      <c r="H40" s="102">
        <f t="shared" si="3"/>
        <v>7000</v>
      </c>
      <c r="I40" s="102"/>
      <c r="J40" s="103">
        <f t="shared" si="1"/>
        <v>7000</v>
      </c>
      <c r="K40" s="91"/>
      <c r="L40" s="54"/>
      <c r="M40" s="59"/>
    </row>
    <row r="41" spans="2:17" ht="13.5" thickBot="1">
      <c r="B41" s="6"/>
      <c r="C41" s="7"/>
      <c r="D41" s="7" t="s">
        <v>38</v>
      </c>
      <c r="E41" s="7" t="s">
        <v>97</v>
      </c>
      <c r="F41" s="29" t="s">
        <v>25</v>
      </c>
      <c r="G41" s="43">
        <v>16</v>
      </c>
      <c r="H41" s="83">
        <f t="shared" si="3"/>
        <v>2800</v>
      </c>
      <c r="I41" s="83"/>
      <c r="J41" s="100">
        <f t="shared" si="1"/>
        <v>2800</v>
      </c>
      <c r="K41" s="91"/>
      <c r="L41" s="54"/>
      <c r="M41" s="59"/>
      <c r="N41" s="101">
        <f>SUM(J40:J41)</f>
        <v>9800</v>
      </c>
      <c r="O41" s="101">
        <f>N41</f>
        <v>9800</v>
      </c>
      <c r="P41" s="101">
        <f>N41</f>
        <v>9800</v>
      </c>
      <c r="Q41" s="101"/>
    </row>
    <row r="42" spans="2:17" ht="25.5">
      <c r="B42" s="49">
        <v>7</v>
      </c>
      <c r="C42" s="50" t="s">
        <v>99</v>
      </c>
      <c r="D42" s="23" t="s">
        <v>38</v>
      </c>
      <c r="E42" s="23" t="s">
        <v>98</v>
      </c>
      <c r="F42" s="28" t="s">
        <v>48</v>
      </c>
      <c r="G42" s="42">
        <v>40</v>
      </c>
      <c r="H42" s="102">
        <f>G42*175</f>
        <v>7000</v>
      </c>
      <c r="I42" s="102">
        <v>500</v>
      </c>
      <c r="J42" s="103">
        <f>I42+H42</f>
        <v>7500</v>
      </c>
      <c r="K42" s="91"/>
      <c r="L42" s="54"/>
      <c r="M42" s="59"/>
      <c r="Q42" s="101"/>
    </row>
    <row r="43" spans="2:17" ht="26.25" thickBot="1">
      <c r="B43" s="6"/>
      <c r="C43" s="7"/>
      <c r="D43" s="7" t="s">
        <v>38</v>
      </c>
      <c r="E43" s="7" t="s">
        <v>42</v>
      </c>
      <c r="F43" s="29" t="s">
        <v>72</v>
      </c>
      <c r="G43" s="43">
        <v>40</v>
      </c>
      <c r="H43" s="83">
        <f>G43*100</f>
        <v>4000</v>
      </c>
      <c r="I43" s="83"/>
      <c r="J43" s="100">
        <f t="shared" si="1"/>
        <v>4000</v>
      </c>
      <c r="K43" s="91"/>
      <c r="L43" s="54"/>
      <c r="M43" s="59"/>
      <c r="N43" s="101">
        <f>SUM(J42:J43)</f>
        <v>11500</v>
      </c>
      <c r="Q43" s="101"/>
    </row>
    <row r="44" spans="2:16" ht="25.5">
      <c r="B44" s="10">
        <v>8</v>
      </c>
      <c r="C44" s="11" t="s">
        <v>43</v>
      </c>
      <c r="D44" s="8" t="s">
        <v>38</v>
      </c>
      <c r="E44" s="8" t="s">
        <v>100</v>
      </c>
      <c r="F44" s="40" t="s">
        <v>25</v>
      </c>
      <c r="G44" s="38">
        <v>24</v>
      </c>
      <c r="H44" s="70">
        <f>G44*175</f>
        <v>4200</v>
      </c>
      <c r="I44" s="70"/>
      <c r="J44" s="96">
        <f t="shared" si="1"/>
        <v>4200</v>
      </c>
      <c r="K44" s="91"/>
      <c r="L44" s="54"/>
      <c r="M44" s="59"/>
      <c r="N44" s="101">
        <f>SUM(J44:M44)</f>
        <v>4200</v>
      </c>
      <c r="O44" s="101">
        <f>N44</f>
        <v>4200</v>
      </c>
      <c r="P44" s="101">
        <f>O44</f>
        <v>4200</v>
      </c>
    </row>
    <row r="45" spans="2:13" ht="13.5" thickBot="1">
      <c r="B45" s="6"/>
      <c r="C45" s="7"/>
      <c r="D45" s="7"/>
      <c r="E45" s="7"/>
      <c r="F45" s="29" t="s">
        <v>92</v>
      </c>
      <c r="G45" s="43"/>
      <c r="H45" s="85"/>
      <c r="I45" s="85"/>
      <c r="J45" s="98"/>
      <c r="K45" s="93"/>
      <c r="L45" s="57"/>
      <c r="M45" s="62"/>
    </row>
    <row r="46" spans="7:10" ht="12.75">
      <c r="G46" s="48"/>
      <c r="H46" s="79"/>
      <c r="I46" s="79"/>
      <c r="J46" s="79"/>
    </row>
    <row r="47" spans="6:17" ht="12.75">
      <c r="F47" s="77" t="s">
        <v>67</v>
      </c>
      <c r="G47" s="48">
        <f>SUM(G9:G45)</f>
        <v>920</v>
      </c>
      <c r="H47" s="79">
        <f>SUM(H9:H45)</f>
        <v>156800</v>
      </c>
      <c r="I47" s="79">
        <f>SUM(I9:I45)</f>
        <v>17200</v>
      </c>
      <c r="J47" s="79">
        <f>SUM(J9:J45)</f>
        <v>174000</v>
      </c>
      <c r="O47" s="79">
        <f>SUM(O9:O45)</f>
        <v>98100</v>
      </c>
      <c r="P47" s="79">
        <f>SUM(P9:P45)</f>
        <v>81300</v>
      </c>
      <c r="Q47" s="79">
        <f>SUM(Q9:Q45)</f>
        <v>16800</v>
      </c>
    </row>
    <row r="50" spans="10:15" ht="12.75">
      <c r="J50" s="26" t="s">
        <v>106</v>
      </c>
      <c r="O50" s="101"/>
    </row>
    <row r="51" ht="12.75">
      <c r="J51" s="26" t="s">
        <v>107</v>
      </c>
    </row>
    <row r="52" ht="12.75">
      <c r="J52" s="26" t="s">
        <v>108</v>
      </c>
    </row>
    <row r="53" ht="12.75">
      <c r="J53" s="26" t="s">
        <v>109</v>
      </c>
    </row>
    <row r="54" ht="12.75">
      <c r="J54" s="26" t="s">
        <v>110</v>
      </c>
    </row>
  </sheetData>
  <mergeCells count="5">
    <mergeCell ref="C4:E4"/>
    <mergeCell ref="B7:B8"/>
    <mergeCell ref="C7:C8"/>
    <mergeCell ref="D7:D8"/>
    <mergeCell ref="E7:E8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Nelson</dc:creator>
  <cp:keywords/>
  <dc:description/>
  <cp:lastModifiedBy>ban</cp:lastModifiedBy>
  <cp:lastPrinted>2004-07-08T16:40:16Z</cp:lastPrinted>
  <dcterms:created xsi:type="dcterms:W3CDTF">2004-07-08T16:00:17Z</dcterms:created>
  <dcterms:modified xsi:type="dcterms:W3CDTF">2004-10-14T16:11:19Z</dcterms:modified>
  <cp:category/>
  <cp:version/>
  <cp:contentType/>
  <cp:contentStatus/>
</cp:coreProperties>
</file>