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1895" activeTab="0"/>
  </bookViews>
  <sheets>
    <sheet name="current center calc" sheetId="1" r:id="rId1"/>
    <sheet name="drawi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<sst xmlns="http://schemas.openxmlformats.org/spreadsheetml/2006/main" count="50" uniqueCount="28">
  <si>
    <t>ground wrap</t>
  </si>
  <si>
    <t>cladding</t>
  </si>
  <si>
    <t>kapton</t>
  </si>
  <si>
    <t>turn 1</t>
  </si>
  <si>
    <t>turn 2</t>
  </si>
  <si>
    <t>turn 3</t>
  </si>
  <si>
    <t>turn 4</t>
  </si>
  <si>
    <t>turn 6</t>
  </si>
  <si>
    <t>turn 7</t>
  </si>
  <si>
    <t>turn 8</t>
  </si>
  <si>
    <t>turn 9</t>
  </si>
  <si>
    <t>turn 10</t>
  </si>
  <si>
    <t>assumed layer thicknesses</t>
  </si>
  <si>
    <t>(in)</t>
  </si>
  <si>
    <t>dist of layer center from winding law</t>
  </si>
  <si>
    <t>winding law from base =</t>
  </si>
  <si>
    <t>in</t>
  </si>
  <si>
    <t>turn 5</t>
  </si>
  <si>
    <t>shim</t>
  </si>
  <si>
    <t>outside of pack</t>
  </si>
  <si>
    <t>Current Center calculation based on winding pack assumptions, 9 turn coil</t>
  </si>
  <si>
    <t>layer</t>
  </si>
  <si>
    <r>
      <t xml:space="preserve">original baseline, </t>
    </r>
    <r>
      <rPr>
        <sz val="10"/>
        <rFont val="Arial"/>
        <family val="2"/>
      </rPr>
      <t>no turn compression and .036 shim between turns</t>
    </r>
  </si>
  <si>
    <r>
      <t xml:space="preserve">equal distribution </t>
    </r>
    <r>
      <rPr>
        <sz val="10"/>
        <rFont val="Arial"/>
        <family val="2"/>
      </rPr>
      <t>of turn compression and no shims</t>
    </r>
  </si>
  <si>
    <r>
      <t xml:space="preserve">likely distribution </t>
    </r>
    <r>
      <rPr>
        <sz val="10"/>
        <rFont val="Arial"/>
        <family val="2"/>
      </rPr>
      <t>of turn compression and no shims</t>
    </r>
  </si>
  <si>
    <r>
      <t xml:space="preserve">tune top boundary </t>
    </r>
    <r>
      <rPr>
        <sz val="10"/>
        <rFont val="Arial"/>
        <family val="2"/>
      </rPr>
      <t>to achieve correct current center</t>
    </r>
  </si>
  <si>
    <t>current center</t>
  </si>
  <si>
    <t>additional squish per turn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</si>
</sst>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indent="1"/>
    </xf>
    <xf numFmtId="0" fontId="0" fillId="0" borderId="0" xfId="0" applyFont="1" applyAlignment="1">
      <alignment horizontal="right" indent="1"/>
    </xf>
    <xf numFmtId="0" fontId="2" fillId="0" borderId="0" xfId="0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2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 indent="1"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indent="1"/>
    </xf>
    <xf numFmtId="164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1</xdr:row>
      <xdr:rowOff>38100</xdr:rowOff>
    </xdr:from>
    <xdr:to>
      <xdr:col>18</xdr:col>
      <xdr:colOff>342900</xdr:colOff>
      <xdr:row>53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00025"/>
          <a:ext cx="10915650" cy="8458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7"/>
  <sheetViews>
    <sheetView tabSelected="1" workbookViewId="0" topLeftCell="A3">
      <selection activeCell="F35" sqref="F35"/>
    </sheetView>
  </sheetViews>
  <sheetFormatPr defaultColWidth="9.140625" defaultRowHeight="12.75"/>
  <cols>
    <col min="2" max="2" width="13.28125" style="0" customWidth="1"/>
    <col min="3" max="10" width="12.28125" style="0" customWidth="1"/>
  </cols>
  <sheetData>
    <row r="2" ht="12.75">
      <c r="B2" s="3" t="s">
        <v>20</v>
      </c>
    </row>
    <row r="5" spans="2:5" ht="12.75">
      <c r="B5" t="s">
        <v>15</v>
      </c>
      <c r="D5">
        <v>2.1</v>
      </c>
      <c r="E5" t="s">
        <v>16</v>
      </c>
    </row>
    <row r="7" spans="3:10" ht="52.5" customHeight="1">
      <c r="C7" s="7" t="s">
        <v>22</v>
      </c>
      <c r="D7" s="7"/>
      <c r="E7" s="7" t="s">
        <v>23</v>
      </c>
      <c r="F7" s="7"/>
      <c r="G7" s="7" t="s">
        <v>24</v>
      </c>
      <c r="H7" s="7"/>
      <c r="I7" s="7" t="s">
        <v>25</v>
      </c>
      <c r="J7" s="7"/>
    </row>
    <row r="8" spans="2:10" ht="38.25">
      <c r="B8" s="4" t="s">
        <v>21</v>
      </c>
      <c r="C8" s="1" t="s">
        <v>12</v>
      </c>
      <c r="D8" s="1" t="s">
        <v>14</v>
      </c>
      <c r="E8" s="1" t="s">
        <v>12</v>
      </c>
      <c r="F8" s="1" t="s">
        <v>14</v>
      </c>
      <c r="G8" s="1" t="s">
        <v>12</v>
      </c>
      <c r="H8" s="1" t="s">
        <v>14</v>
      </c>
      <c r="I8" s="1" t="s">
        <v>12</v>
      </c>
      <c r="J8" s="1" t="s">
        <v>14</v>
      </c>
    </row>
    <row r="9" spans="3:10" ht="12.75">
      <c r="C9" s="4" t="s">
        <v>13</v>
      </c>
      <c r="D9" s="4" t="s">
        <v>13</v>
      </c>
      <c r="E9" s="4" t="s">
        <v>13</v>
      </c>
      <c r="F9" s="4" t="s">
        <v>13</v>
      </c>
      <c r="G9" s="4" t="s">
        <v>13</v>
      </c>
      <c r="H9" s="4" t="s">
        <v>13</v>
      </c>
      <c r="I9" s="4" t="s">
        <v>13</v>
      </c>
      <c r="J9" s="4" t="s">
        <v>13</v>
      </c>
    </row>
    <row r="11" spans="2:10" ht="12.75">
      <c r="B11" s="2" t="s">
        <v>19</v>
      </c>
      <c r="C11" s="5"/>
      <c r="D11" s="5">
        <f aca="true" t="shared" si="0" ref="D11:H31">D12-C12/2-C11/2</f>
        <v>-2.011</v>
      </c>
      <c r="E11" s="8"/>
      <c r="F11" s="5">
        <f t="shared" si="0"/>
        <v>-2.0265</v>
      </c>
      <c r="G11" s="8"/>
      <c r="H11" s="5">
        <f t="shared" si="0"/>
        <v>-2.0265000000000004</v>
      </c>
      <c r="I11" s="8"/>
      <c r="J11" s="5">
        <f aca="true" t="shared" si="1" ref="J11:J31">J12-I12/2-I11/2</f>
        <v>-1.9905000000000004</v>
      </c>
    </row>
    <row r="12" spans="2:10" ht="12.75">
      <c r="B12" s="2" t="s">
        <v>11</v>
      </c>
      <c r="C12" s="5"/>
      <c r="D12" s="5">
        <f t="shared" si="0"/>
        <v>-2.011</v>
      </c>
      <c r="E12" s="8">
        <v>0.4053</v>
      </c>
      <c r="F12" s="5">
        <f t="shared" si="0"/>
        <v>-1.82385</v>
      </c>
      <c r="G12" s="8">
        <v>0.3956</v>
      </c>
      <c r="H12" s="5">
        <f t="shared" si="0"/>
        <v>-1.8287000000000002</v>
      </c>
      <c r="I12" s="8">
        <f>G12-$J$37/10</f>
        <v>0.392</v>
      </c>
      <c r="J12" s="5">
        <f t="shared" si="1"/>
        <v>-1.7945000000000004</v>
      </c>
    </row>
    <row r="13" spans="2:10" ht="12.75">
      <c r="B13" s="2" t="s">
        <v>18</v>
      </c>
      <c r="C13" s="5"/>
      <c r="D13" s="5">
        <f t="shared" si="0"/>
        <v>-2.011</v>
      </c>
      <c r="E13" s="8"/>
      <c r="F13" s="5">
        <f t="shared" si="0"/>
        <v>-1.6212</v>
      </c>
      <c r="G13" s="8"/>
      <c r="H13" s="5">
        <f t="shared" si="0"/>
        <v>-1.6309000000000002</v>
      </c>
      <c r="I13" s="8"/>
      <c r="J13" s="5">
        <f t="shared" si="1"/>
        <v>-1.5985000000000005</v>
      </c>
    </row>
    <row r="14" spans="2:10" ht="12.75">
      <c r="B14" s="2" t="s">
        <v>10</v>
      </c>
      <c r="C14" s="5">
        <v>0.415</v>
      </c>
      <c r="D14" s="5">
        <f t="shared" si="0"/>
        <v>-1.8035000000000003</v>
      </c>
      <c r="E14" s="8">
        <v>0.4053</v>
      </c>
      <c r="F14" s="6">
        <f t="shared" si="0"/>
        <v>-1.41855</v>
      </c>
      <c r="G14" s="8">
        <v>0.3978</v>
      </c>
      <c r="H14" s="6">
        <f t="shared" si="0"/>
        <v>-1.4320000000000002</v>
      </c>
      <c r="I14" s="8">
        <f>G14-$J$37/10</f>
        <v>0.3942</v>
      </c>
      <c r="J14" s="6">
        <f t="shared" si="1"/>
        <v>-1.4014000000000004</v>
      </c>
    </row>
    <row r="15" spans="2:10" ht="12.75">
      <c r="B15" s="2" t="s">
        <v>18</v>
      </c>
      <c r="C15" s="5">
        <v>0.036</v>
      </c>
      <c r="D15" s="5">
        <f t="shared" si="0"/>
        <v>-1.5780000000000003</v>
      </c>
      <c r="E15" s="8"/>
      <c r="F15" s="6">
        <f t="shared" si="0"/>
        <v>-1.2159</v>
      </c>
      <c r="G15" s="8"/>
      <c r="H15" s="6">
        <f t="shared" si="0"/>
        <v>-1.2331</v>
      </c>
      <c r="I15" s="8"/>
      <c r="J15" s="6">
        <f t="shared" si="1"/>
        <v>-1.2043000000000004</v>
      </c>
    </row>
    <row r="16" spans="2:10" ht="12.75">
      <c r="B16" s="2" t="s">
        <v>9</v>
      </c>
      <c r="C16" s="5">
        <v>0.415</v>
      </c>
      <c r="D16" s="5">
        <f t="shared" si="0"/>
        <v>-1.3525000000000003</v>
      </c>
      <c r="E16" s="8">
        <v>0.4053</v>
      </c>
      <c r="F16" s="6">
        <f t="shared" si="0"/>
        <v>-1.01325</v>
      </c>
      <c r="G16" s="8">
        <v>0.3999</v>
      </c>
      <c r="H16" s="6">
        <f t="shared" si="0"/>
        <v>-1.03315</v>
      </c>
      <c r="I16" s="8">
        <f>G16-$J$37/10</f>
        <v>0.3963</v>
      </c>
      <c r="J16" s="6">
        <f t="shared" si="1"/>
        <v>-1.0061500000000003</v>
      </c>
    </row>
    <row r="17" spans="2:10" ht="12.75">
      <c r="B17" s="2" t="s">
        <v>18</v>
      </c>
      <c r="C17" s="5">
        <v>0.036</v>
      </c>
      <c r="D17" s="5">
        <f t="shared" si="0"/>
        <v>-1.1270000000000002</v>
      </c>
      <c r="E17" s="8"/>
      <c r="F17" s="6">
        <f t="shared" si="0"/>
        <v>-0.8106</v>
      </c>
      <c r="G17" s="8"/>
      <c r="H17" s="6">
        <f t="shared" si="0"/>
        <v>-0.8331999999999999</v>
      </c>
      <c r="I17" s="8"/>
      <c r="J17" s="6">
        <f t="shared" si="1"/>
        <v>-0.8080000000000003</v>
      </c>
    </row>
    <row r="18" spans="2:10" ht="12.75">
      <c r="B18" s="2" t="s">
        <v>8</v>
      </c>
      <c r="C18" s="5">
        <v>0.415</v>
      </c>
      <c r="D18" s="5">
        <f t="shared" si="0"/>
        <v>-0.9015000000000002</v>
      </c>
      <c r="E18" s="8">
        <v>0.4053</v>
      </c>
      <c r="F18" s="6">
        <f t="shared" si="0"/>
        <v>-0.60795</v>
      </c>
      <c r="G18" s="8">
        <v>0.4021</v>
      </c>
      <c r="H18" s="6">
        <f t="shared" si="0"/>
        <v>-0.63215</v>
      </c>
      <c r="I18" s="8">
        <f>G18-$J$37/10</f>
        <v>0.3985</v>
      </c>
      <c r="J18" s="6">
        <f t="shared" si="1"/>
        <v>-0.6087500000000002</v>
      </c>
    </row>
    <row r="19" spans="2:10" ht="12.75">
      <c r="B19" s="2" t="s">
        <v>18</v>
      </c>
      <c r="C19" s="5">
        <v>0.036</v>
      </c>
      <c r="D19" s="5">
        <f t="shared" si="0"/>
        <v>-0.6760000000000002</v>
      </c>
      <c r="E19" s="8"/>
      <c r="F19" s="6">
        <f t="shared" si="0"/>
        <v>-0.4053</v>
      </c>
      <c r="G19" s="8"/>
      <c r="H19" s="6">
        <f t="shared" si="0"/>
        <v>-0.4311</v>
      </c>
      <c r="I19" s="8"/>
      <c r="J19" s="6">
        <f t="shared" si="1"/>
        <v>-0.4095000000000002</v>
      </c>
    </row>
    <row r="20" spans="2:10" ht="12.75">
      <c r="B20" s="2" t="s">
        <v>7</v>
      </c>
      <c r="C20" s="5">
        <v>0.415</v>
      </c>
      <c r="D20" s="5">
        <f t="shared" si="0"/>
        <v>-0.4505000000000001</v>
      </c>
      <c r="E20" s="8">
        <v>0.4053</v>
      </c>
      <c r="F20" s="6">
        <f t="shared" si="0"/>
        <v>-0.20265</v>
      </c>
      <c r="G20" s="8">
        <v>0.4042</v>
      </c>
      <c r="H20" s="6">
        <f t="shared" si="0"/>
        <v>-0.22899999999999998</v>
      </c>
      <c r="I20" s="8">
        <f>G20-$J$37/10</f>
        <v>0.4006</v>
      </c>
      <c r="J20" s="6">
        <f t="shared" si="1"/>
        <v>-0.2092000000000002</v>
      </c>
    </row>
    <row r="21" spans="2:10" ht="12.75">
      <c r="B21" s="11" t="s">
        <v>18</v>
      </c>
      <c r="C21" s="12">
        <v>0.036</v>
      </c>
      <c r="D21" s="12">
        <f t="shared" si="0"/>
        <v>-0.22500000000000014</v>
      </c>
      <c r="E21" s="13"/>
      <c r="F21" s="14">
        <f t="shared" si="0"/>
        <v>0</v>
      </c>
      <c r="G21" s="13"/>
      <c r="H21" s="14">
        <f t="shared" si="0"/>
        <v>-0.02689999999999998</v>
      </c>
      <c r="I21" s="13"/>
      <c r="J21" s="14">
        <f t="shared" si="1"/>
        <v>-0.008900000000000186</v>
      </c>
    </row>
    <row r="22" spans="2:10" ht="12.75">
      <c r="B22" s="11" t="s">
        <v>17</v>
      </c>
      <c r="C22" s="12">
        <v>0.415</v>
      </c>
      <c r="D22" s="14">
        <f t="shared" si="0"/>
        <v>0.0004999999999998339</v>
      </c>
      <c r="E22" s="13">
        <v>0.4053</v>
      </c>
      <c r="F22" s="14">
        <f t="shared" si="0"/>
        <v>0.20265</v>
      </c>
      <c r="G22" s="13">
        <v>0.4064</v>
      </c>
      <c r="H22" s="14">
        <f t="shared" si="0"/>
        <v>0.1763</v>
      </c>
      <c r="I22" s="13">
        <f>G22-$J$37/10</f>
        <v>0.4028</v>
      </c>
      <c r="J22" s="14">
        <f t="shared" si="1"/>
        <v>0.1924999999999998</v>
      </c>
    </row>
    <row r="23" spans="2:10" ht="12.75">
      <c r="B23" s="2" t="s">
        <v>18</v>
      </c>
      <c r="C23" s="5">
        <v>0.036</v>
      </c>
      <c r="D23" s="5">
        <f t="shared" si="0"/>
        <v>0.2259999999999998</v>
      </c>
      <c r="E23" s="8"/>
      <c r="F23" s="6">
        <f t="shared" si="0"/>
        <v>0.4053</v>
      </c>
      <c r="G23" s="8"/>
      <c r="H23" s="6">
        <f t="shared" si="0"/>
        <v>0.3795</v>
      </c>
      <c r="I23" s="8"/>
      <c r="J23" s="6">
        <f t="shared" si="1"/>
        <v>0.3938999999999998</v>
      </c>
    </row>
    <row r="24" spans="2:10" ht="12.75">
      <c r="B24" s="2" t="s">
        <v>6</v>
      </c>
      <c r="C24" s="5">
        <v>0.415</v>
      </c>
      <c r="D24" s="5">
        <f t="shared" si="0"/>
        <v>0.4514999999999998</v>
      </c>
      <c r="E24" s="8">
        <v>0.4053</v>
      </c>
      <c r="F24" s="6">
        <f t="shared" si="0"/>
        <v>0.60795</v>
      </c>
      <c r="G24" s="8">
        <v>0.4085</v>
      </c>
      <c r="H24" s="6">
        <f t="shared" si="0"/>
        <v>0.58375</v>
      </c>
      <c r="I24" s="8">
        <f>G24-$J$37/10</f>
        <v>0.4049</v>
      </c>
      <c r="J24" s="6">
        <f t="shared" si="1"/>
        <v>0.5963499999999998</v>
      </c>
    </row>
    <row r="25" spans="2:10" ht="12.75">
      <c r="B25" s="2" t="s">
        <v>18</v>
      </c>
      <c r="C25" s="5">
        <v>0.036</v>
      </c>
      <c r="D25" s="5">
        <f t="shared" si="0"/>
        <v>0.6769999999999998</v>
      </c>
      <c r="E25" s="8"/>
      <c r="F25" s="6">
        <f t="shared" si="0"/>
        <v>0.8106</v>
      </c>
      <c r="G25" s="8"/>
      <c r="H25" s="6">
        <f t="shared" si="0"/>
        <v>0.788</v>
      </c>
      <c r="I25" s="8"/>
      <c r="J25" s="6">
        <f t="shared" si="1"/>
        <v>0.7987999999999998</v>
      </c>
    </row>
    <row r="26" spans="2:10" ht="12.75">
      <c r="B26" s="2" t="s">
        <v>5</v>
      </c>
      <c r="C26" s="5">
        <v>0.415</v>
      </c>
      <c r="D26" s="5">
        <f t="shared" si="0"/>
        <v>0.9024999999999999</v>
      </c>
      <c r="E26" s="8">
        <v>0.4053</v>
      </c>
      <c r="F26" s="6">
        <f t="shared" si="0"/>
        <v>1.01325</v>
      </c>
      <c r="G26" s="8">
        <v>0.4107</v>
      </c>
      <c r="H26" s="6">
        <f t="shared" si="0"/>
        <v>0.9933500000000001</v>
      </c>
      <c r="I26" s="8">
        <f>G26-$J$37/10</f>
        <v>0.4071</v>
      </c>
      <c r="J26" s="6">
        <f t="shared" si="1"/>
        <v>1.0023499999999999</v>
      </c>
    </row>
    <row r="27" spans="2:10" ht="12.75">
      <c r="B27" s="2" t="s">
        <v>18</v>
      </c>
      <c r="C27" s="5">
        <v>0.036</v>
      </c>
      <c r="D27" s="5">
        <f t="shared" si="0"/>
        <v>1.128</v>
      </c>
      <c r="E27" s="8"/>
      <c r="F27" s="6">
        <f t="shared" si="0"/>
        <v>1.2159</v>
      </c>
      <c r="G27" s="8"/>
      <c r="H27" s="6">
        <f t="shared" si="0"/>
        <v>1.1987</v>
      </c>
      <c r="I27" s="8"/>
      <c r="J27" s="6">
        <f t="shared" si="1"/>
        <v>1.2058999999999997</v>
      </c>
    </row>
    <row r="28" spans="2:10" ht="12.75">
      <c r="B28" s="2" t="s">
        <v>4</v>
      </c>
      <c r="C28" s="5">
        <v>0.415</v>
      </c>
      <c r="D28" s="5">
        <f t="shared" si="0"/>
        <v>1.3535</v>
      </c>
      <c r="E28" s="8">
        <v>0.4053</v>
      </c>
      <c r="F28" s="5">
        <f t="shared" si="0"/>
        <v>1.41855</v>
      </c>
      <c r="G28" s="8">
        <v>0.4128</v>
      </c>
      <c r="H28" s="5">
        <f t="shared" si="0"/>
        <v>1.4051</v>
      </c>
      <c r="I28" s="8">
        <f>G28-$J$37/10</f>
        <v>0.4092</v>
      </c>
      <c r="J28" s="5">
        <f t="shared" si="1"/>
        <v>1.4104999999999999</v>
      </c>
    </row>
    <row r="29" spans="2:10" ht="12.75">
      <c r="B29" s="2" t="s">
        <v>18</v>
      </c>
      <c r="C29" s="5">
        <v>0.036</v>
      </c>
      <c r="D29" s="5">
        <f t="shared" si="0"/>
        <v>1.579</v>
      </c>
      <c r="E29" s="8"/>
      <c r="F29" s="5">
        <f t="shared" si="0"/>
        <v>1.6212</v>
      </c>
      <c r="G29" s="8"/>
      <c r="H29" s="5">
        <f t="shared" si="0"/>
        <v>1.6115</v>
      </c>
      <c r="I29" s="8"/>
      <c r="J29" s="5">
        <f t="shared" si="1"/>
        <v>1.6151</v>
      </c>
    </row>
    <row r="30" spans="2:10" ht="12.75">
      <c r="B30" s="2" t="s">
        <v>3</v>
      </c>
      <c r="C30" s="5">
        <v>0.415</v>
      </c>
      <c r="D30" s="5">
        <f t="shared" si="0"/>
        <v>1.8045</v>
      </c>
      <c r="E30" s="8">
        <v>0.4053</v>
      </c>
      <c r="F30" s="5">
        <f t="shared" si="0"/>
        <v>1.82385</v>
      </c>
      <c r="G30" s="8">
        <v>0.415</v>
      </c>
      <c r="H30" s="5">
        <f t="shared" si="0"/>
        <v>1.819</v>
      </c>
      <c r="I30" s="8">
        <f>G30-$J$37/10</f>
        <v>0.4114</v>
      </c>
      <c r="J30" s="5">
        <f t="shared" si="1"/>
        <v>1.8208</v>
      </c>
    </row>
    <row r="31" spans="2:10" ht="12.75">
      <c r="B31" s="2" t="s">
        <v>0</v>
      </c>
      <c r="C31" s="5">
        <v>0.0445</v>
      </c>
      <c r="D31" s="5">
        <f t="shared" si="0"/>
        <v>2.03425</v>
      </c>
      <c r="E31" s="8">
        <v>0.03</v>
      </c>
      <c r="F31" s="5">
        <f t="shared" si="0"/>
        <v>2.0415</v>
      </c>
      <c r="G31" s="8">
        <v>0.03</v>
      </c>
      <c r="H31" s="5">
        <f t="shared" si="0"/>
        <v>2.0415</v>
      </c>
      <c r="I31" s="8">
        <v>0.03</v>
      </c>
      <c r="J31" s="5">
        <f t="shared" si="1"/>
        <v>2.0415</v>
      </c>
    </row>
    <row r="32" spans="2:10" ht="12.75">
      <c r="B32" s="2" t="s">
        <v>1</v>
      </c>
      <c r="C32" s="5">
        <v>0.04</v>
      </c>
      <c r="D32" s="5">
        <f>D33-C33/2-C32/2</f>
        <v>2.0765000000000002</v>
      </c>
      <c r="E32" s="8">
        <v>0.04</v>
      </c>
      <c r="F32" s="5">
        <f>F33-E33/2-E32/2</f>
        <v>2.0765000000000002</v>
      </c>
      <c r="G32" s="8">
        <v>0.04</v>
      </c>
      <c r="H32" s="5">
        <f>H33-G33/2-G32/2</f>
        <v>2.0765000000000002</v>
      </c>
      <c r="I32" s="8">
        <v>0.04</v>
      </c>
      <c r="J32" s="5">
        <f>J33-I33/2-I32/2</f>
        <v>2.0765000000000002</v>
      </c>
    </row>
    <row r="33" spans="2:10" ht="12.75">
      <c r="B33" s="2" t="s">
        <v>2</v>
      </c>
      <c r="C33" s="5">
        <v>0.0035</v>
      </c>
      <c r="D33" s="5">
        <f>$D$5-C33/2</f>
        <v>2.09825</v>
      </c>
      <c r="E33" s="8">
        <v>0.0035</v>
      </c>
      <c r="F33" s="5">
        <f>$D$5-E33/2</f>
        <v>2.09825</v>
      </c>
      <c r="G33" s="8">
        <v>0.0035</v>
      </c>
      <c r="H33" s="5">
        <f>$D$5-G33/2</f>
        <v>2.09825</v>
      </c>
      <c r="I33" s="8">
        <v>0.0035</v>
      </c>
      <c r="J33" s="5">
        <f>$D$5-I33/2</f>
        <v>2.09825</v>
      </c>
    </row>
    <row r="35" spans="2:10" ht="12.75">
      <c r="B35" s="2" t="s">
        <v>26</v>
      </c>
      <c r="D35" s="15">
        <f>(D30+D28+D26+D24+D22+D20+D18+D16+D14)/9</f>
        <v>0.0004999999999997229</v>
      </c>
      <c r="E35" s="8"/>
      <c r="F35" s="15">
        <f>(F30+F28+F26+F24+F22+F20+F18+F16+F14+F12)/10</f>
        <v>0</v>
      </c>
      <c r="G35" s="8"/>
      <c r="H35" s="10">
        <f>(H30+H28+H26+H24+H22+H20+H18+H16+H14+H12)/10</f>
        <v>-0.017749999999999978</v>
      </c>
      <c r="I35" s="8"/>
      <c r="J35" s="15">
        <f>(J30+J28+J26+J24+J22+J20+J18+J16+J14+J12)/10</f>
        <v>0.00024999999999981705</v>
      </c>
    </row>
    <row r="37" spans="9:11" ht="12.75">
      <c r="I37" s="9" t="s">
        <v>27</v>
      </c>
      <c r="J37">
        <v>0.036</v>
      </c>
      <c r="K37" t="s">
        <v>16</v>
      </c>
    </row>
  </sheetData>
  <mergeCells count="4">
    <mergeCell ref="C7:D7"/>
    <mergeCell ref="E7:F7"/>
    <mergeCell ref="G7:H7"/>
    <mergeCell ref="I7:J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" sqref="B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</dc:creator>
  <cp:keywords/>
  <dc:description/>
  <cp:lastModifiedBy>ban</cp:lastModifiedBy>
  <dcterms:created xsi:type="dcterms:W3CDTF">2005-04-06T14:35:40Z</dcterms:created>
  <dcterms:modified xsi:type="dcterms:W3CDTF">2005-04-06T18:00:38Z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