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5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<sst xmlns="http://schemas.openxmlformats.org/spreadsheetml/2006/main" count="168" uniqueCount="92">
  <si>
    <t>Brazetyte reducer union</t>
  </si>
  <si>
    <t>5FF-5-4</t>
  </si>
  <si>
    <t>Truly tubular fittings corporation
Mount Vernon, NY 10550
914-664-8686</t>
  </si>
  <si>
    <t>Part no.</t>
  </si>
  <si>
    <t>Description</t>
  </si>
  <si>
    <t>5182K719</t>
  </si>
  <si>
    <t>316 SS YOR-LOK Compression Tube Fitting Coupling for 5/16" Tube OD</t>
  </si>
  <si>
    <t>90545A030</t>
  </si>
  <si>
    <t>HEX NUT
5/16-18 UNC ASME B18.2.2
Titanium</t>
  </si>
  <si>
    <t>QTY for one field period</t>
  </si>
  <si>
    <t>SE123-145-1</t>
  </si>
  <si>
    <t>Heating/Cooling tube Weldment</t>
  </si>
  <si>
    <t>SE123-145-2</t>
  </si>
  <si>
    <t>SE123-145-14</t>
  </si>
  <si>
    <t>SE123-145-13</t>
  </si>
  <si>
    <t>SE123-145-12</t>
  </si>
  <si>
    <t>SE123-145-11</t>
  </si>
  <si>
    <t>SE123-145-10</t>
  </si>
  <si>
    <t>SE123-145-9</t>
  </si>
  <si>
    <t>SE123-145-8</t>
  </si>
  <si>
    <t>SE123-145-7</t>
  </si>
  <si>
    <t>SE123-145-6</t>
  </si>
  <si>
    <t>SE123-145-5</t>
  </si>
  <si>
    <t>SE123-145-4</t>
  </si>
  <si>
    <t>SE123-145-3</t>
  </si>
  <si>
    <t>SE123-052</t>
  </si>
  <si>
    <t>Conductor gasket</t>
  </si>
  <si>
    <t>SE123-167</t>
  </si>
  <si>
    <t>SE123-164</t>
  </si>
  <si>
    <t>SE123-163</t>
  </si>
  <si>
    <t>SE123-161</t>
  </si>
  <si>
    <t>SE123-160</t>
  </si>
  <si>
    <t>SE123-155</t>
  </si>
  <si>
    <t>SE123-056</t>
  </si>
  <si>
    <t>SE123-054</t>
  </si>
  <si>
    <t>SE123-053</t>
  </si>
  <si>
    <t>SE123-162</t>
  </si>
  <si>
    <t>Mount flange</t>
  </si>
  <si>
    <t>Cryostat interface flange</t>
  </si>
  <si>
    <t>outer header B</t>
  </si>
  <si>
    <t>outer header A</t>
  </si>
  <si>
    <t>inner header B</t>
  </si>
  <si>
    <t>inner header A</t>
  </si>
  <si>
    <t>Thermocouple mounting plate</t>
  </si>
  <si>
    <t>Tube retaining washer</t>
  </si>
  <si>
    <t>Strap</t>
  </si>
  <si>
    <t>header bracket standoff weldment</t>
  </si>
  <si>
    <t>U-bracket</t>
  </si>
  <si>
    <t>U-Bracket long</t>
  </si>
  <si>
    <t>U-Bracket long stop</t>
  </si>
  <si>
    <t>VV heating/cooling supply line detail</t>
  </si>
  <si>
    <t>Tube Mount Stop</t>
  </si>
  <si>
    <t>SE123-171</t>
  </si>
  <si>
    <t>SE123-172-3</t>
  </si>
  <si>
    <t>SE123-170</t>
  </si>
  <si>
    <t>SE123-169-2</t>
  </si>
  <si>
    <t>SE123-169-1</t>
  </si>
  <si>
    <t>SE123-168-6</t>
  </si>
  <si>
    <t>SE123-168-5</t>
  </si>
  <si>
    <t>SE123-168-4</t>
  </si>
  <si>
    <t>SE123-168-1</t>
  </si>
  <si>
    <t>94819A046</t>
  </si>
  <si>
    <t>91950A030</t>
  </si>
  <si>
    <t>93190A578</t>
  </si>
  <si>
    <t>91950A027</t>
  </si>
  <si>
    <t>Hex Head screw
5/16-18 UNC x .5 long</t>
  </si>
  <si>
    <t>Flat washer
.50 OD x .219 ID x 0.036 thk
316 stainless steel</t>
  </si>
  <si>
    <t>Flat washer
.688 OD x .344 ID x 0.064 thk
316 stainless steel</t>
  </si>
  <si>
    <t>Slotted pan head screw
#10-24UNC x .38 long</t>
  </si>
  <si>
    <t>hex nut
5/16-18 UNC - ASME B18.2.2
316 sst</t>
  </si>
  <si>
    <t>5/16 - 18 UNC x .75 long
CD inconel weld stud</t>
  </si>
  <si>
    <t>McMaster-Carr
Atlanta, GA 30336-2852
(404) 346-7000</t>
  </si>
  <si>
    <t>QTY for three field periods</t>
  </si>
  <si>
    <t>min qty to order</t>
  </si>
  <si>
    <t>support brkt A weldment</t>
  </si>
  <si>
    <t>support brkt B weldment</t>
  </si>
  <si>
    <t>WIP</t>
  </si>
  <si>
    <t>Fabrication</t>
  </si>
  <si>
    <t>release level of drawing</t>
  </si>
  <si>
    <t>Status of parts on SE123-049</t>
  </si>
  <si>
    <t>Vacuum Vessel Heating and Cooling Assembly Drawing</t>
  </si>
  <si>
    <t>as of:</t>
  </si>
  <si>
    <t>Parts list from drawing:</t>
  </si>
  <si>
    <t>Flexible cooling tube lengths</t>
  </si>
  <si>
    <t>N/A</t>
  </si>
  <si>
    <t>NCSX-PRL-12-004-00</t>
  </si>
  <si>
    <t>Brisk Heat TBD</t>
  </si>
  <si>
    <t>Heat tape 0.5" wide x 0.125" thick x 72" long</t>
  </si>
  <si>
    <t>test qty</t>
  </si>
  <si>
    <t>all</t>
  </si>
  <si>
    <t>x</t>
  </si>
  <si>
    <t>version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</si>
</sst>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9" fontId="4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39</xdr:row>
      <xdr:rowOff>285750</xdr:rowOff>
    </xdr:from>
    <xdr:to>
      <xdr:col>9</xdr:col>
      <xdr:colOff>333375</xdr:colOff>
      <xdr:row>69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982450"/>
          <a:ext cx="52482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</xdr:row>
      <xdr:rowOff>161925</xdr:rowOff>
    </xdr:from>
    <xdr:to>
      <xdr:col>9</xdr:col>
      <xdr:colOff>942975</xdr:colOff>
      <xdr:row>41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305050"/>
          <a:ext cx="6286500" cy="1011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4</xdr:row>
      <xdr:rowOff>114300</xdr:rowOff>
    </xdr:from>
    <xdr:to>
      <xdr:col>7</xdr:col>
      <xdr:colOff>95250</xdr:colOff>
      <xdr:row>6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1285875"/>
          <a:ext cx="3419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workbookViewId="0" topLeftCell="A1">
      <selection activeCell="S14" sqref="S14"/>
    </sheetView>
  </sheetViews>
  <sheetFormatPr defaultColWidth="9.140625" defaultRowHeight="12.75"/>
  <cols>
    <col min="7" max="7" width="9.421875" style="0" bestFit="1" customWidth="1"/>
    <col min="10" max="10" width="18.00390625" style="0" customWidth="1"/>
    <col min="11" max="12" width="9.140625" style="1" customWidth="1"/>
    <col min="13" max="13" width="12.28125" style="1" customWidth="1"/>
    <col min="14" max="14" width="9.140625" style="1" customWidth="1"/>
    <col min="15" max="15" width="13.7109375" style="1" customWidth="1"/>
    <col min="16" max="16" width="28.28125" style="1" customWidth="1"/>
    <col min="17" max="17" width="26.421875" style="1" customWidth="1"/>
    <col min="18" max="18" width="10.57421875" style="4" customWidth="1"/>
    <col min="19" max="19" width="10.140625" style="4" customWidth="1"/>
    <col min="20" max="20" width="9.140625" style="4" customWidth="1"/>
  </cols>
  <sheetData>
    <row r="1" spans="1:8" ht="15.75">
      <c r="A1" s="8" t="s">
        <v>79</v>
      </c>
      <c r="F1" s="6" t="s">
        <v>81</v>
      </c>
      <c r="G1" s="5">
        <v>38706</v>
      </c>
      <c r="H1" t="s">
        <v>91</v>
      </c>
    </row>
    <row r="2" ht="12.75">
      <c r="A2" s="7" t="s">
        <v>80</v>
      </c>
    </row>
    <row r="3" ht="12.75">
      <c r="M3" s="10">
        <v>0.1</v>
      </c>
    </row>
    <row r="4" spans="2:20" ht="51">
      <c r="B4" s="12" t="s">
        <v>82</v>
      </c>
      <c r="C4" s="12"/>
      <c r="D4" s="12"/>
      <c r="E4" s="12"/>
      <c r="F4" s="12"/>
      <c r="G4" s="12"/>
      <c r="H4" s="12"/>
      <c r="I4" s="12"/>
      <c r="K4" s="2" t="s">
        <v>9</v>
      </c>
      <c r="L4" s="2" t="s">
        <v>72</v>
      </c>
      <c r="M4" s="2" t="str">
        <f>CONCATENATE("spares           if applicable   ",100*M3,"%")</f>
        <v>spares           if applicable   10%</v>
      </c>
      <c r="N4" s="2" t="s">
        <v>73</v>
      </c>
      <c r="O4" s="2" t="s">
        <v>3</v>
      </c>
      <c r="P4" s="11" t="s">
        <v>4</v>
      </c>
      <c r="Q4" s="11"/>
      <c r="R4" s="3" t="s">
        <v>78</v>
      </c>
      <c r="S4" s="3" t="s">
        <v>88</v>
      </c>
      <c r="T4" s="3" t="s">
        <v>89</v>
      </c>
    </row>
    <row r="5" spans="2:19" ht="25.5">
      <c r="B5" s="9"/>
      <c r="C5" s="9"/>
      <c r="D5" s="9"/>
      <c r="E5" s="9"/>
      <c r="F5" s="9"/>
      <c r="G5" s="9"/>
      <c r="H5" s="9"/>
      <c r="I5" s="9"/>
      <c r="K5" s="1">
        <v>16</v>
      </c>
      <c r="L5" s="1">
        <f>3*K5</f>
        <v>48</v>
      </c>
      <c r="M5" s="1">
        <f>ROUND(M$3*L5,0)</f>
        <v>5</v>
      </c>
      <c r="N5" s="1">
        <f>M5+L5</f>
        <v>53</v>
      </c>
      <c r="O5" s="1" t="s">
        <v>85</v>
      </c>
      <c r="P5" s="1" t="s">
        <v>87</v>
      </c>
      <c r="Q5" s="1" t="s">
        <v>86</v>
      </c>
      <c r="R5" s="1" t="s">
        <v>84</v>
      </c>
      <c r="S5" s="4">
        <v>4</v>
      </c>
    </row>
    <row r="6" spans="11:18" ht="51">
      <c r="K6" s="1">
        <v>128</v>
      </c>
      <c r="L6" s="1">
        <f>3*K6</f>
        <v>384</v>
      </c>
      <c r="M6" s="1">
        <f>ROUND(0.15*L6,0)</f>
        <v>58</v>
      </c>
      <c r="N6" s="1">
        <f>M6+L6</f>
        <v>442</v>
      </c>
      <c r="O6" s="1" t="s">
        <v>1</v>
      </c>
      <c r="P6" s="1" t="s">
        <v>0</v>
      </c>
      <c r="Q6" s="1" t="s">
        <v>2</v>
      </c>
      <c r="R6" s="1" t="s">
        <v>84</v>
      </c>
    </row>
    <row r="7" spans="11:19" ht="38.25">
      <c r="K7" s="1">
        <v>128</v>
      </c>
      <c r="L7" s="1">
        <f aca="true" t="shared" si="0" ref="L7:L48">3*K7</f>
        <v>384</v>
      </c>
      <c r="M7" s="1">
        <f aca="true" t="shared" si="1" ref="M7:M48">ROUND(0.15*L7,0)</f>
        <v>58</v>
      </c>
      <c r="N7" s="1">
        <f aca="true" t="shared" si="2" ref="N7:N48">M7+L7</f>
        <v>442</v>
      </c>
      <c r="O7" s="1" t="s">
        <v>5</v>
      </c>
      <c r="P7" s="1" t="s">
        <v>6</v>
      </c>
      <c r="Q7" s="1" t="s">
        <v>71</v>
      </c>
      <c r="R7" s="1" t="s">
        <v>84</v>
      </c>
      <c r="S7" s="4">
        <v>4</v>
      </c>
    </row>
    <row r="8" spans="11:18" ht="38.25">
      <c r="K8" s="1">
        <v>460</v>
      </c>
      <c r="L8" s="1">
        <f t="shared" si="0"/>
        <v>1380</v>
      </c>
      <c r="M8" s="1">
        <f t="shared" si="1"/>
        <v>207</v>
      </c>
      <c r="N8" s="1">
        <f t="shared" si="2"/>
        <v>1587</v>
      </c>
      <c r="O8" s="1" t="s">
        <v>7</v>
      </c>
      <c r="P8" s="1" t="s">
        <v>8</v>
      </c>
      <c r="Q8" s="1" t="s">
        <v>71</v>
      </c>
      <c r="R8" s="1" t="s">
        <v>84</v>
      </c>
    </row>
    <row r="9" spans="11:18" ht="38.25">
      <c r="K9" s="1">
        <v>20</v>
      </c>
      <c r="L9" s="1">
        <f t="shared" si="0"/>
        <v>60</v>
      </c>
      <c r="M9" s="1">
        <f t="shared" si="1"/>
        <v>9</v>
      </c>
      <c r="N9" s="1">
        <f t="shared" si="2"/>
        <v>69</v>
      </c>
      <c r="O9" s="1" t="s">
        <v>63</v>
      </c>
      <c r="P9" s="1" t="s">
        <v>65</v>
      </c>
      <c r="Q9" s="1" t="s">
        <v>71</v>
      </c>
      <c r="R9" s="1" t="s">
        <v>84</v>
      </c>
    </row>
    <row r="10" spans="11:18" ht="38.25">
      <c r="K10" s="1">
        <v>128</v>
      </c>
      <c r="L10" s="1">
        <f t="shared" si="0"/>
        <v>384</v>
      </c>
      <c r="M10" s="1">
        <f t="shared" si="1"/>
        <v>58</v>
      </c>
      <c r="N10" s="1">
        <f t="shared" si="2"/>
        <v>442</v>
      </c>
      <c r="O10" s="1" t="s">
        <v>64</v>
      </c>
      <c r="P10" s="1" t="s">
        <v>66</v>
      </c>
      <c r="Q10" s="1" t="s">
        <v>71</v>
      </c>
      <c r="R10" s="1" t="s">
        <v>84</v>
      </c>
    </row>
    <row r="11" spans="11:18" ht="51">
      <c r="K11" s="1">
        <v>28</v>
      </c>
      <c r="L11" s="1">
        <f t="shared" si="0"/>
        <v>84</v>
      </c>
      <c r="M11" s="1">
        <f t="shared" si="1"/>
        <v>13</v>
      </c>
      <c r="N11" s="1">
        <f t="shared" si="2"/>
        <v>97</v>
      </c>
      <c r="O11" s="1" t="s">
        <v>62</v>
      </c>
      <c r="P11" s="1" t="s">
        <v>67</v>
      </c>
      <c r="Q11" s="1" t="s">
        <v>71</v>
      </c>
      <c r="R11" s="1" t="s">
        <v>84</v>
      </c>
    </row>
    <row r="12" spans="11:18" ht="38.25">
      <c r="K12" s="1">
        <v>128</v>
      </c>
      <c r="L12" s="1">
        <f t="shared" si="0"/>
        <v>384</v>
      </c>
      <c r="M12" s="1">
        <f t="shared" si="1"/>
        <v>58</v>
      </c>
      <c r="N12" s="1">
        <f t="shared" si="2"/>
        <v>442</v>
      </c>
      <c r="O12" s="1" t="s">
        <v>62</v>
      </c>
      <c r="P12" s="1" t="s">
        <v>68</v>
      </c>
      <c r="Q12" s="1" t="s">
        <v>71</v>
      </c>
      <c r="R12" s="1" t="s">
        <v>84</v>
      </c>
    </row>
    <row r="13" spans="11:20" ht="38.25">
      <c r="K13" s="1">
        <v>120</v>
      </c>
      <c r="L13" s="1">
        <f t="shared" si="0"/>
        <v>360</v>
      </c>
      <c r="M13" s="1">
        <f t="shared" si="1"/>
        <v>54</v>
      </c>
      <c r="N13" s="1">
        <f t="shared" si="2"/>
        <v>414</v>
      </c>
      <c r="O13" s="1" t="s">
        <v>61</v>
      </c>
      <c r="P13" s="1" t="s">
        <v>69</v>
      </c>
      <c r="Q13" s="1" t="s">
        <v>71</v>
      </c>
      <c r="R13" s="1" t="s">
        <v>84</v>
      </c>
      <c r="T13" s="4" t="s">
        <v>90</v>
      </c>
    </row>
    <row r="14" spans="11:18" ht="38.25">
      <c r="K14" s="1">
        <v>485</v>
      </c>
      <c r="L14" s="1">
        <f t="shared" si="0"/>
        <v>1455</v>
      </c>
      <c r="M14" s="1">
        <f t="shared" si="1"/>
        <v>218</v>
      </c>
      <c r="N14" s="1">
        <f t="shared" si="2"/>
        <v>1673</v>
      </c>
      <c r="O14" s="1">
        <v>-37</v>
      </c>
      <c r="P14" s="1" t="s">
        <v>70</v>
      </c>
      <c r="Q14" s="1" t="s">
        <v>71</v>
      </c>
      <c r="R14" s="1" t="s">
        <v>84</v>
      </c>
    </row>
    <row r="15" spans="11:18" ht="12.75">
      <c r="K15" s="1">
        <v>128</v>
      </c>
      <c r="L15" s="1">
        <f t="shared" si="0"/>
        <v>384</v>
      </c>
      <c r="M15" s="1">
        <f t="shared" si="1"/>
        <v>58</v>
      </c>
      <c r="N15" s="1">
        <f t="shared" si="2"/>
        <v>442</v>
      </c>
      <c r="O15" s="1" t="s">
        <v>53</v>
      </c>
      <c r="P15" s="1" t="s">
        <v>51</v>
      </c>
      <c r="R15" s="4" t="s">
        <v>77</v>
      </c>
    </row>
    <row r="16" spans="11:20" ht="12.75">
      <c r="K16" s="1">
        <v>2</v>
      </c>
      <c r="L16" s="1">
        <f t="shared" si="0"/>
        <v>6</v>
      </c>
      <c r="M16" s="1">
        <v>0</v>
      </c>
      <c r="N16" s="1">
        <f t="shared" si="2"/>
        <v>6</v>
      </c>
      <c r="O16" s="1" t="s">
        <v>52</v>
      </c>
      <c r="P16" s="1" t="s">
        <v>75</v>
      </c>
      <c r="R16" s="4" t="s">
        <v>77</v>
      </c>
      <c r="T16" s="4" t="s">
        <v>90</v>
      </c>
    </row>
    <row r="17" spans="11:20" ht="12.75">
      <c r="K17" s="1">
        <v>2</v>
      </c>
      <c r="L17" s="1">
        <f t="shared" si="0"/>
        <v>6</v>
      </c>
      <c r="M17" s="1">
        <v>0</v>
      </c>
      <c r="N17" s="1">
        <f t="shared" si="2"/>
        <v>6</v>
      </c>
      <c r="O17" s="1" t="s">
        <v>54</v>
      </c>
      <c r="P17" s="1" t="s">
        <v>74</v>
      </c>
      <c r="R17" s="4" t="s">
        <v>77</v>
      </c>
      <c r="T17" s="4" t="s">
        <v>90</v>
      </c>
    </row>
    <row r="18" spans="11:20" ht="25.5">
      <c r="K18" s="1">
        <v>64</v>
      </c>
      <c r="L18" s="1">
        <f t="shared" si="0"/>
        <v>192</v>
      </c>
      <c r="M18" s="1">
        <f t="shared" si="1"/>
        <v>29</v>
      </c>
      <c r="N18" s="1">
        <f t="shared" si="2"/>
        <v>221</v>
      </c>
      <c r="O18" s="1" t="s">
        <v>55</v>
      </c>
      <c r="P18" s="1" t="s">
        <v>50</v>
      </c>
      <c r="R18" s="4" t="s">
        <v>77</v>
      </c>
      <c r="T18" s="1"/>
    </row>
    <row r="19" spans="11:20" ht="25.5">
      <c r="K19" s="1">
        <v>64</v>
      </c>
      <c r="L19" s="1">
        <f t="shared" si="0"/>
        <v>192</v>
      </c>
      <c r="M19" s="1">
        <f t="shared" si="1"/>
        <v>29</v>
      </c>
      <c r="N19" s="1">
        <f t="shared" si="2"/>
        <v>221</v>
      </c>
      <c r="O19" s="1" t="s">
        <v>56</v>
      </c>
      <c r="P19" s="1" t="s">
        <v>50</v>
      </c>
      <c r="R19" s="4" t="s">
        <v>77</v>
      </c>
      <c r="T19" s="1"/>
    </row>
    <row r="20" spans="11:20" ht="12.75">
      <c r="K20" s="1">
        <v>8</v>
      </c>
      <c r="L20" s="1">
        <f t="shared" si="0"/>
        <v>24</v>
      </c>
      <c r="M20" s="1">
        <f t="shared" si="1"/>
        <v>4</v>
      </c>
      <c r="N20" s="1">
        <f t="shared" si="2"/>
        <v>28</v>
      </c>
      <c r="O20" s="1" t="s">
        <v>57</v>
      </c>
      <c r="P20" s="1" t="s">
        <v>49</v>
      </c>
      <c r="R20" s="4" t="s">
        <v>77</v>
      </c>
      <c r="T20" s="1" t="s">
        <v>90</v>
      </c>
    </row>
    <row r="21" spans="11:20" ht="12.75">
      <c r="K21" s="1">
        <v>8</v>
      </c>
      <c r="L21" s="1">
        <f t="shared" si="0"/>
        <v>24</v>
      </c>
      <c r="M21" s="1">
        <f t="shared" si="1"/>
        <v>4</v>
      </c>
      <c r="N21" s="1">
        <f t="shared" si="2"/>
        <v>28</v>
      </c>
      <c r="O21" s="1" t="s">
        <v>58</v>
      </c>
      <c r="P21" s="1" t="s">
        <v>48</v>
      </c>
      <c r="R21" s="4" t="s">
        <v>77</v>
      </c>
      <c r="T21" s="1" t="s">
        <v>90</v>
      </c>
    </row>
    <row r="22" spans="11:20" ht="12.75">
      <c r="K22" s="1">
        <v>8</v>
      </c>
      <c r="L22" s="1">
        <f t="shared" si="0"/>
        <v>24</v>
      </c>
      <c r="M22" s="1">
        <f t="shared" si="1"/>
        <v>4</v>
      </c>
      <c r="N22" s="1">
        <f t="shared" si="2"/>
        <v>28</v>
      </c>
      <c r="O22" s="1" t="s">
        <v>59</v>
      </c>
      <c r="P22" s="1" t="s">
        <v>47</v>
      </c>
      <c r="R22" s="4" t="s">
        <v>77</v>
      </c>
      <c r="T22" s="1" t="s">
        <v>90</v>
      </c>
    </row>
    <row r="23" spans="11:20" ht="25.5">
      <c r="K23" s="1">
        <v>8</v>
      </c>
      <c r="L23" s="1">
        <f t="shared" si="0"/>
        <v>24</v>
      </c>
      <c r="M23" s="1">
        <f t="shared" si="1"/>
        <v>4</v>
      </c>
      <c r="N23" s="1">
        <f t="shared" si="2"/>
        <v>28</v>
      </c>
      <c r="O23" s="1" t="s">
        <v>60</v>
      </c>
      <c r="P23" s="1" t="s">
        <v>46</v>
      </c>
      <c r="R23" s="4" t="s">
        <v>77</v>
      </c>
      <c r="T23" s="1" t="s">
        <v>90</v>
      </c>
    </row>
    <row r="24" spans="11:20" ht="12.75">
      <c r="K24" s="1">
        <v>4</v>
      </c>
      <c r="L24" s="1">
        <f t="shared" si="0"/>
        <v>12</v>
      </c>
      <c r="M24" s="1">
        <f t="shared" si="1"/>
        <v>2</v>
      </c>
      <c r="N24" s="1">
        <f t="shared" si="2"/>
        <v>14</v>
      </c>
      <c r="O24" s="1" t="s">
        <v>27</v>
      </c>
      <c r="P24" s="1" t="s">
        <v>37</v>
      </c>
      <c r="R24" s="4" t="s">
        <v>77</v>
      </c>
      <c r="T24" s="1" t="s">
        <v>90</v>
      </c>
    </row>
    <row r="25" spans="11:20" ht="12.75">
      <c r="K25" s="1">
        <v>2</v>
      </c>
      <c r="L25" s="1">
        <f t="shared" si="0"/>
        <v>6</v>
      </c>
      <c r="M25" s="1">
        <v>0</v>
      </c>
      <c r="N25" s="1">
        <f t="shared" si="2"/>
        <v>6</v>
      </c>
      <c r="O25" s="1" t="s">
        <v>28</v>
      </c>
      <c r="P25" s="1" t="s">
        <v>38</v>
      </c>
      <c r="R25" s="4" t="s">
        <v>77</v>
      </c>
      <c r="T25" s="1" t="s">
        <v>90</v>
      </c>
    </row>
    <row r="26" spans="11:20" ht="12.75">
      <c r="K26" s="1">
        <v>2</v>
      </c>
      <c r="L26" s="1">
        <f t="shared" si="0"/>
        <v>6</v>
      </c>
      <c r="M26" s="1">
        <v>0</v>
      </c>
      <c r="N26" s="1">
        <f t="shared" si="2"/>
        <v>6</v>
      </c>
      <c r="O26" s="1" t="s">
        <v>29</v>
      </c>
      <c r="P26" s="1" t="s">
        <v>39</v>
      </c>
      <c r="R26" s="4" t="s">
        <v>77</v>
      </c>
      <c r="T26" s="1" t="s">
        <v>90</v>
      </c>
    </row>
    <row r="27" spans="11:20" ht="12.75">
      <c r="K27" s="1">
        <v>2</v>
      </c>
      <c r="L27" s="1">
        <f t="shared" si="0"/>
        <v>6</v>
      </c>
      <c r="M27" s="1">
        <v>0</v>
      </c>
      <c r="N27" s="1">
        <f t="shared" si="2"/>
        <v>6</v>
      </c>
      <c r="O27" s="1" t="s">
        <v>36</v>
      </c>
      <c r="P27" s="1" t="s">
        <v>40</v>
      </c>
      <c r="R27" s="4" t="s">
        <v>77</v>
      </c>
      <c r="T27" s="1" t="s">
        <v>90</v>
      </c>
    </row>
    <row r="28" spans="11:20" ht="12.75">
      <c r="K28" s="1">
        <v>2</v>
      </c>
      <c r="L28" s="1">
        <f t="shared" si="0"/>
        <v>6</v>
      </c>
      <c r="M28" s="1">
        <v>0</v>
      </c>
      <c r="N28" s="1">
        <f t="shared" si="2"/>
        <v>6</v>
      </c>
      <c r="O28" s="1" t="s">
        <v>30</v>
      </c>
      <c r="P28" s="1" t="s">
        <v>41</v>
      </c>
      <c r="R28" s="4" t="s">
        <v>77</v>
      </c>
      <c r="T28" s="1" t="s">
        <v>90</v>
      </c>
    </row>
    <row r="29" spans="11:20" ht="12.75">
      <c r="K29" s="1">
        <v>2</v>
      </c>
      <c r="L29" s="1">
        <f t="shared" si="0"/>
        <v>6</v>
      </c>
      <c r="M29" s="1">
        <v>0</v>
      </c>
      <c r="N29" s="1">
        <f t="shared" si="2"/>
        <v>6</v>
      </c>
      <c r="O29" s="1" t="s">
        <v>31</v>
      </c>
      <c r="P29" s="1" t="s">
        <v>42</v>
      </c>
      <c r="R29" s="4" t="s">
        <v>77</v>
      </c>
      <c r="T29" s="1" t="s">
        <v>90</v>
      </c>
    </row>
    <row r="30" spans="11:19" ht="25.5">
      <c r="K30" s="1">
        <v>29</v>
      </c>
      <c r="L30" s="1">
        <f t="shared" si="0"/>
        <v>87</v>
      </c>
      <c r="M30" s="1">
        <f t="shared" si="1"/>
        <v>13</v>
      </c>
      <c r="N30" s="1">
        <f t="shared" si="2"/>
        <v>100</v>
      </c>
      <c r="O30" s="1" t="s">
        <v>32</v>
      </c>
      <c r="P30" s="1" t="s">
        <v>43</v>
      </c>
      <c r="R30" s="4" t="s">
        <v>76</v>
      </c>
      <c r="S30" s="4">
        <v>6</v>
      </c>
    </row>
    <row r="31" spans="11:18" ht="12.75">
      <c r="K31" s="1">
        <v>460</v>
      </c>
      <c r="L31" s="1">
        <f t="shared" si="0"/>
        <v>1380</v>
      </c>
      <c r="M31" s="1">
        <f t="shared" si="1"/>
        <v>207</v>
      </c>
      <c r="N31" s="1">
        <f t="shared" si="2"/>
        <v>1587</v>
      </c>
      <c r="O31" s="1" t="s">
        <v>33</v>
      </c>
      <c r="P31" s="1" t="s">
        <v>44</v>
      </c>
      <c r="R31" s="4" t="s">
        <v>76</v>
      </c>
    </row>
    <row r="32" spans="11:18" ht="12.75">
      <c r="K32" s="1">
        <v>460</v>
      </c>
      <c r="L32" s="1">
        <f t="shared" si="0"/>
        <v>1380</v>
      </c>
      <c r="M32" s="1">
        <f t="shared" si="1"/>
        <v>207</v>
      </c>
      <c r="N32" s="1">
        <f t="shared" si="2"/>
        <v>1587</v>
      </c>
      <c r="O32" s="1" t="s">
        <v>34</v>
      </c>
      <c r="P32" s="1" t="s">
        <v>45</v>
      </c>
      <c r="R32" s="4" t="s">
        <v>76</v>
      </c>
    </row>
    <row r="33" spans="11:18" ht="12.75">
      <c r="K33" s="1">
        <v>460</v>
      </c>
      <c r="L33" s="1">
        <f t="shared" si="0"/>
        <v>1380</v>
      </c>
      <c r="M33" s="1">
        <f t="shared" si="1"/>
        <v>207</v>
      </c>
      <c r="N33" s="1">
        <f t="shared" si="2"/>
        <v>1587</v>
      </c>
      <c r="O33" s="1" t="s">
        <v>35</v>
      </c>
      <c r="P33" s="1" t="s">
        <v>26</v>
      </c>
      <c r="R33" s="4" t="s">
        <v>76</v>
      </c>
    </row>
    <row r="34" spans="11:18" ht="12.75">
      <c r="K34" s="1">
        <v>460</v>
      </c>
      <c r="L34" s="1">
        <f t="shared" si="0"/>
        <v>1380</v>
      </c>
      <c r="M34" s="1">
        <f t="shared" si="1"/>
        <v>207</v>
      </c>
      <c r="N34" s="1">
        <f t="shared" si="2"/>
        <v>1587</v>
      </c>
      <c r="O34" s="1" t="s">
        <v>25</v>
      </c>
      <c r="P34" s="1" t="s">
        <v>26</v>
      </c>
      <c r="R34" s="4" t="s">
        <v>76</v>
      </c>
    </row>
    <row r="35" spans="11:18" ht="25.5">
      <c r="K35" s="1">
        <v>4</v>
      </c>
      <c r="L35" s="1">
        <f t="shared" si="0"/>
        <v>12</v>
      </c>
      <c r="M35" s="1">
        <f t="shared" si="1"/>
        <v>2</v>
      </c>
      <c r="N35" s="1">
        <f t="shared" si="2"/>
        <v>14</v>
      </c>
      <c r="O35" s="1" t="s">
        <v>13</v>
      </c>
      <c r="P35" s="1" t="s">
        <v>11</v>
      </c>
      <c r="R35" s="4" t="s">
        <v>76</v>
      </c>
    </row>
    <row r="36" spans="11:18" ht="25.5">
      <c r="K36" s="1">
        <v>4</v>
      </c>
      <c r="L36" s="1">
        <f t="shared" si="0"/>
        <v>12</v>
      </c>
      <c r="M36" s="1">
        <f t="shared" si="1"/>
        <v>2</v>
      </c>
      <c r="N36" s="1">
        <f t="shared" si="2"/>
        <v>14</v>
      </c>
      <c r="O36" s="1" t="s">
        <v>14</v>
      </c>
      <c r="P36" s="1" t="s">
        <v>11</v>
      </c>
      <c r="R36" s="4" t="s">
        <v>76</v>
      </c>
    </row>
    <row r="37" spans="11:18" ht="25.5">
      <c r="K37" s="1">
        <v>4</v>
      </c>
      <c r="L37" s="1">
        <f t="shared" si="0"/>
        <v>12</v>
      </c>
      <c r="M37" s="1">
        <f t="shared" si="1"/>
        <v>2</v>
      </c>
      <c r="N37" s="1">
        <f t="shared" si="2"/>
        <v>14</v>
      </c>
      <c r="O37" s="1" t="s">
        <v>15</v>
      </c>
      <c r="P37" s="1" t="s">
        <v>11</v>
      </c>
      <c r="R37" s="4" t="s">
        <v>76</v>
      </c>
    </row>
    <row r="38" spans="2:18" ht="25.5">
      <c r="B38" s="12" t="s">
        <v>83</v>
      </c>
      <c r="C38" s="12"/>
      <c r="D38" s="12"/>
      <c r="E38" s="12"/>
      <c r="F38" s="12"/>
      <c r="G38" s="12"/>
      <c r="H38" s="12"/>
      <c r="I38" s="12"/>
      <c r="K38" s="1">
        <v>4</v>
      </c>
      <c r="L38" s="1">
        <f t="shared" si="0"/>
        <v>12</v>
      </c>
      <c r="M38" s="1">
        <f t="shared" si="1"/>
        <v>2</v>
      </c>
      <c r="N38" s="1">
        <f t="shared" si="2"/>
        <v>14</v>
      </c>
      <c r="O38" s="1" t="s">
        <v>16</v>
      </c>
      <c r="P38" s="1" t="s">
        <v>11</v>
      </c>
      <c r="R38" s="4" t="s">
        <v>76</v>
      </c>
    </row>
    <row r="39" spans="2:18" ht="25.5">
      <c r="B39" s="12"/>
      <c r="C39" s="12"/>
      <c r="D39" s="12"/>
      <c r="E39" s="12"/>
      <c r="F39" s="12"/>
      <c r="G39" s="12"/>
      <c r="H39" s="12"/>
      <c r="I39" s="12"/>
      <c r="K39" s="1">
        <v>8</v>
      </c>
      <c r="L39" s="1">
        <f t="shared" si="0"/>
        <v>24</v>
      </c>
      <c r="M39" s="1">
        <f t="shared" si="1"/>
        <v>4</v>
      </c>
      <c r="N39" s="1">
        <f t="shared" si="2"/>
        <v>28</v>
      </c>
      <c r="O39" s="1" t="s">
        <v>17</v>
      </c>
      <c r="P39" s="1" t="s">
        <v>11</v>
      </c>
      <c r="R39" s="4" t="s">
        <v>76</v>
      </c>
    </row>
    <row r="40" spans="11:18" ht="25.5">
      <c r="K40" s="1">
        <v>4</v>
      </c>
      <c r="L40" s="1">
        <f t="shared" si="0"/>
        <v>12</v>
      </c>
      <c r="M40" s="1">
        <f t="shared" si="1"/>
        <v>2</v>
      </c>
      <c r="N40" s="1">
        <f t="shared" si="2"/>
        <v>14</v>
      </c>
      <c r="O40" s="1" t="s">
        <v>18</v>
      </c>
      <c r="P40" s="1" t="s">
        <v>11</v>
      </c>
      <c r="R40" s="4" t="s">
        <v>76</v>
      </c>
    </row>
    <row r="41" spans="11:18" ht="25.5">
      <c r="K41" s="1">
        <v>4</v>
      </c>
      <c r="L41" s="1">
        <f t="shared" si="0"/>
        <v>12</v>
      </c>
      <c r="M41" s="1">
        <f t="shared" si="1"/>
        <v>2</v>
      </c>
      <c r="N41" s="1">
        <f t="shared" si="2"/>
        <v>14</v>
      </c>
      <c r="O41" s="1" t="s">
        <v>19</v>
      </c>
      <c r="P41" s="1" t="s">
        <v>11</v>
      </c>
      <c r="R41" s="4" t="s">
        <v>76</v>
      </c>
    </row>
    <row r="42" spans="11:18" ht="25.5">
      <c r="K42" s="1">
        <v>4</v>
      </c>
      <c r="L42" s="1">
        <f t="shared" si="0"/>
        <v>12</v>
      </c>
      <c r="M42" s="1">
        <f t="shared" si="1"/>
        <v>2</v>
      </c>
      <c r="N42" s="1">
        <f t="shared" si="2"/>
        <v>14</v>
      </c>
      <c r="O42" s="1" t="s">
        <v>20</v>
      </c>
      <c r="P42" s="1" t="s">
        <v>11</v>
      </c>
      <c r="R42" s="4" t="s">
        <v>76</v>
      </c>
    </row>
    <row r="43" spans="11:18" ht="25.5">
      <c r="K43" s="1">
        <v>4</v>
      </c>
      <c r="L43" s="1">
        <f t="shared" si="0"/>
        <v>12</v>
      </c>
      <c r="M43" s="1">
        <f t="shared" si="1"/>
        <v>2</v>
      </c>
      <c r="N43" s="1">
        <f t="shared" si="2"/>
        <v>14</v>
      </c>
      <c r="O43" s="1" t="s">
        <v>21</v>
      </c>
      <c r="P43" s="1" t="s">
        <v>11</v>
      </c>
      <c r="R43" s="4" t="s">
        <v>76</v>
      </c>
    </row>
    <row r="44" spans="11:18" ht="25.5">
      <c r="K44" s="1">
        <v>8</v>
      </c>
      <c r="L44" s="1">
        <f t="shared" si="0"/>
        <v>24</v>
      </c>
      <c r="M44" s="1">
        <f t="shared" si="1"/>
        <v>4</v>
      </c>
      <c r="N44" s="1">
        <f t="shared" si="2"/>
        <v>28</v>
      </c>
      <c r="O44" s="1" t="s">
        <v>22</v>
      </c>
      <c r="P44" s="1" t="s">
        <v>11</v>
      </c>
      <c r="R44" s="4" t="s">
        <v>76</v>
      </c>
    </row>
    <row r="45" spans="11:18" ht="25.5">
      <c r="K45" s="1">
        <v>4</v>
      </c>
      <c r="L45" s="1">
        <f t="shared" si="0"/>
        <v>12</v>
      </c>
      <c r="M45" s="1">
        <f t="shared" si="1"/>
        <v>2</v>
      </c>
      <c r="N45" s="1">
        <f t="shared" si="2"/>
        <v>14</v>
      </c>
      <c r="O45" s="1" t="s">
        <v>23</v>
      </c>
      <c r="P45" s="1" t="s">
        <v>11</v>
      </c>
      <c r="R45" s="4" t="s">
        <v>76</v>
      </c>
    </row>
    <row r="46" spans="11:18" ht="25.5">
      <c r="K46" s="1">
        <v>4</v>
      </c>
      <c r="L46" s="1">
        <f t="shared" si="0"/>
        <v>12</v>
      </c>
      <c r="M46" s="1">
        <f t="shared" si="1"/>
        <v>2</v>
      </c>
      <c r="N46" s="1">
        <f t="shared" si="2"/>
        <v>14</v>
      </c>
      <c r="O46" s="1" t="s">
        <v>24</v>
      </c>
      <c r="P46" s="1" t="s">
        <v>11</v>
      </c>
      <c r="R46" s="4" t="s">
        <v>76</v>
      </c>
    </row>
    <row r="47" spans="11:18" ht="25.5">
      <c r="K47" s="1">
        <v>4</v>
      </c>
      <c r="L47" s="1">
        <f t="shared" si="0"/>
        <v>12</v>
      </c>
      <c r="M47" s="1">
        <f t="shared" si="1"/>
        <v>2</v>
      </c>
      <c r="N47" s="1">
        <f t="shared" si="2"/>
        <v>14</v>
      </c>
      <c r="O47" s="1" t="s">
        <v>12</v>
      </c>
      <c r="P47" s="1" t="s">
        <v>11</v>
      </c>
      <c r="R47" s="4" t="s">
        <v>76</v>
      </c>
    </row>
    <row r="48" spans="11:18" ht="25.5">
      <c r="K48" s="1">
        <v>4</v>
      </c>
      <c r="L48" s="1">
        <f t="shared" si="0"/>
        <v>12</v>
      </c>
      <c r="M48" s="1">
        <f t="shared" si="1"/>
        <v>2</v>
      </c>
      <c r="N48" s="1">
        <f t="shared" si="2"/>
        <v>14</v>
      </c>
      <c r="O48" s="1" t="s">
        <v>10</v>
      </c>
      <c r="P48" s="1" t="s">
        <v>11</v>
      </c>
      <c r="R48" s="4" t="s">
        <v>76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mergeCells count="3">
    <mergeCell ref="P4:Q4"/>
    <mergeCell ref="B4:I4"/>
    <mergeCell ref="B38:I39"/>
  </mergeCells>
  <printOptions/>
  <pageMargins left="0.75" right="0.75" top="1" bottom="1" header="0.5" footer="0.5"/>
  <pageSetup fitToHeight="0" fitToWidth="1" horizontalDpi="600" verticalDpi="600" orientation="landscape" paperSize="17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reiersen</cp:lastModifiedBy>
  <cp:lastPrinted>2005-12-21T19:34:26Z</cp:lastPrinted>
  <dcterms:created xsi:type="dcterms:W3CDTF">2005-12-05T15:38:40Z</dcterms:created>
  <dcterms:modified xsi:type="dcterms:W3CDTF">2005-12-21T19:35:01Z</dcterms:modified>
  <cp:category/>
  <cp:version/>
  <cp:contentType/>
  <cp:contentStatus/>
</cp:coreProperties>
</file>