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848" activeTab="2"/>
  </bookViews>
  <sheets>
    <sheet name="Schedule" sheetId="1" r:id="rId1"/>
    <sheet name="Schedule time line" sheetId="2" r:id="rId2"/>
    <sheet name="Costing" sheetId="3" r:id="rId3"/>
  </sheets>
  <definedNames>
    <definedName name="_xlnm.Print_Titles" localSheetId="1">'Schedule time line'!$3:$4</definedName>
    <definedName name="rate">'Costing'!$I$1</definedName>
  </definedNames>
  <calcPr fullCalcOnLoad="1" refMode="R1C1"/>
</workbook>
</file>

<file path=xl/sharedStrings.xml><?xml version="1.0" encoding="utf-8"?>
<sst xmlns="http://schemas.openxmlformats.org/spreadsheetml/2006/main" count="345" uniqueCount="194">
  <si>
    <t xml:space="preserve"> </t>
  </si>
  <si>
    <t>ITEM</t>
  </si>
  <si>
    <t>TASK</t>
  </si>
  <si>
    <t>Concept definition and requirements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</si>
  <si>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</si>
  <si>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</si>
  <si>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</si>
  <si>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</si>
  <si>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</si>
  <si>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</si>
  <si>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</si>
  <si>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</si>
  <si>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</si>
  <si>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Fabrication - follow-up activities</t>
  </si>
  <si>
    <t>INTERFACE / TEST ACTIVITIES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</si>
  <si>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</si>
  <si>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</si>
  <si>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</si>
  <si>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</si>
  <si>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</si>
  <si>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</si>
  <si>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</si>
  <si>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</si>
  <si>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</si>
  <si>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</si>
  <si>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</si>
  <si>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Fab Activities -  </t>
  </si>
  <si>
    <t>Fab  Activities</t>
  </si>
  <si>
    <t xml:space="preserve">MC Support Stand </t>
  </si>
  <si>
    <t xml:space="preserve">FP Assembly platform </t>
  </si>
  <si>
    <t xml:space="preserve">1st VV </t>
  </si>
  <si>
    <t>Comments</t>
  </si>
  <si>
    <t>HP Assembly Operations (2 Stations)</t>
  </si>
  <si>
    <t xml:space="preserve">   (2 stations required)</t>
  </si>
  <si>
    <t>FPA-3</t>
  </si>
  <si>
    <t xml:space="preserve">  Target - Finish Last Field Period Assembly</t>
  </si>
  <si>
    <t xml:space="preserve">MC Holding Fixture </t>
  </si>
  <si>
    <t xml:space="preserve">PDR </t>
  </si>
  <si>
    <t xml:space="preserve">FDR </t>
  </si>
  <si>
    <t>VV period Arrival dates</t>
  </si>
  <si>
    <t xml:space="preserve"> FPA-2</t>
  </si>
  <si>
    <t>A6 / B6 / C6</t>
  </si>
  <si>
    <t>A3 / B3 / C3</t>
  </si>
  <si>
    <t>A4 / B4 / C4</t>
  </si>
  <si>
    <t>A2 / B2 / C2</t>
  </si>
  <si>
    <t>A1 / B1 / C1</t>
  </si>
  <si>
    <t xml:space="preserve">  - MC Installation (1 Station)</t>
  </si>
  <si>
    <t>Assembly Activities</t>
  </si>
  <si>
    <t xml:space="preserve">  - Trial Runs - no VV </t>
  </si>
  <si>
    <t>Fab Activities - Support fixture (2 ?)</t>
  </si>
  <si>
    <t xml:space="preserve">                    -  Spherical seats (56)</t>
  </si>
  <si>
    <t>VV Support Fixture plus dwgs</t>
  </si>
  <si>
    <t>HALF PERIOD ASSEMBLY (Build to Print)</t>
  </si>
  <si>
    <t>VV PREP STATION (Build to Print)</t>
  </si>
  <si>
    <t>MC INSTALLATION (Outside design &amp; Fab)</t>
  </si>
  <si>
    <t xml:space="preserve">Metrology  layout / support stand dwgs </t>
  </si>
  <si>
    <t>FINAL FP ASSEMBLY (Build to Print)</t>
  </si>
  <si>
    <t>TFTR test cell FPA arngmt dwg</t>
  </si>
  <si>
    <t>VV Assembly Operations (1 station)</t>
  </si>
  <si>
    <t xml:space="preserve">  - TF HP support</t>
  </si>
  <si>
    <t>Run test / metrology measurements</t>
  </si>
  <si>
    <t>B6 Complete</t>
  </si>
  <si>
    <t>B5</t>
  </si>
  <si>
    <t>B2</t>
  </si>
  <si>
    <t>C2</t>
  </si>
  <si>
    <t>TF HP ASSEMBLY (Build to Print)</t>
  </si>
  <si>
    <t>Structural Analysis</t>
  </si>
  <si>
    <t xml:space="preserve">Structural Analysis </t>
  </si>
  <si>
    <t>TF HP Assembly Operations (1 station)</t>
  </si>
  <si>
    <t>TF Rotation Fixture plus dwgs</t>
  </si>
  <si>
    <t>START</t>
  </si>
  <si>
    <t>END</t>
  </si>
  <si>
    <t>COMMENTS</t>
  </si>
  <si>
    <t>PDR / FDR</t>
  </si>
  <si>
    <t>In-house vs outside fab is TBD</t>
  </si>
  <si>
    <t>See schedule</t>
  </si>
  <si>
    <t xml:space="preserve"> B3,B4</t>
  </si>
  <si>
    <t xml:space="preserve">  C5, C6</t>
  </si>
  <si>
    <t>A5</t>
  </si>
  <si>
    <t>A4</t>
  </si>
  <si>
    <t>B1</t>
  </si>
  <si>
    <t xml:space="preserve">  A5 / B5 / C5</t>
  </si>
  <si>
    <t xml:space="preserve">A6  </t>
  </si>
  <si>
    <t>MC Crane Load Support System</t>
  </si>
  <si>
    <t xml:space="preserve">VV support stand and Misc fixtures </t>
  </si>
  <si>
    <t xml:space="preserve">  - Crane support system</t>
  </si>
  <si>
    <t xml:space="preserve">  - Laser Screens</t>
  </si>
  <si>
    <t>Metrology  layout</t>
  </si>
  <si>
    <t xml:space="preserve">PR </t>
  </si>
  <si>
    <t xml:space="preserve">    </t>
  </si>
  <si>
    <t xml:space="preserve"> 9/16</t>
  </si>
  <si>
    <t>Fab Activities -  VV Support Stand</t>
  </si>
  <si>
    <t>3rd VV</t>
  </si>
  <si>
    <t xml:space="preserve">Metrology  layout </t>
  </si>
  <si>
    <t>MC INSTALLATION  (Build to Print)</t>
  </si>
  <si>
    <t xml:space="preserve"> FDR  </t>
  </si>
  <si>
    <t xml:space="preserve"> PDR   </t>
  </si>
  <si>
    <t xml:space="preserve"> FDR   </t>
  </si>
  <si>
    <t xml:space="preserve">FDR   </t>
  </si>
  <si>
    <t>OCT</t>
  </si>
  <si>
    <t>NOV</t>
  </si>
  <si>
    <t>DEC</t>
  </si>
  <si>
    <t>JAN</t>
  </si>
  <si>
    <t xml:space="preserve">Metrology layout </t>
  </si>
  <si>
    <t xml:space="preserve">  PDR </t>
  </si>
  <si>
    <t>C1</t>
  </si>
  <si>
    <t>C3</t>
  </si>
  <si>
    <t>C4</t>
  </si>
  <si>
    <t>Complete MC test</t>
  </si>
  <si>
    <t>Finished</t>
  </si>
  <si>
    <t xml:space="preserve">FP Assembly platforms </t>
  </si>
  <si>
    <t xml:space="preserve"> A1,A2, A3</t>
  </si>
  <si>
    <t>Updated 9/2/05</t>
  </si>
  <si>
    <t>HALF PERIOD ASMBLY (Build to Print)</t>
  </si>
  <si>
    <t>Complete</t>
  </si>
  <si>
    <t>Procurement (build to print) 2 Reqd</t>
  </si>
  <si>
    <t>Fab Activities -  VV Support Stand (1 Reqd)</t>
  </si>
  <si>
    <t xml:space="preserve">  - FP Assembly platform </t>
  </si>
  <si>
    <t>Fab  Activities  (1 Reqd)</t>
  </si>
  <si>
    <t>Fabrication  (2 Reqd)</t>
  </si>
  <si>
    <t xml:space="preserve">Fab Activities  (1 Reqd) </t>
  </si>
  <si>
    <t>ESTIMATE START AND END DATES</t>
  </si>
  <si>
    <t>2nd VV (could be done on second unit)</t>
  </si>
  <si>
    <t>(WBS 14 responsible for spherical seats)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</si>
  <si>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</si>
  <si>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</si>
  <si>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</si>
  <si>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</si>
  <si>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</si>
  <si>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</si>
  <si>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</si>
  <si>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</si>
  <si>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</si>
  <si>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</si>
  <si>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</si>
  <si>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</si>
  <si>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Support Stand Weldment</t>
  </si>
  <si>
    <t>Support Axle Weldment</t>
  </si>
  <si>
    <t>Axle locking clamp</t>
  </si>
  <si>
    <t>Port 12 blank-off cover</t>
  </si>
  <si>
    <t>Lateral support Weldment</t>
  </si>
  <si>
    <t>Worm Gear mounting bracker</t>
  </si>
  <si>
    <t>Machine hoist ring</t>
  </si>
  <si>
    <t>McMaster-Carr</t>
  </si>
  <si>
    <t xml:space="preserve">Worm Gear </t>
  </si>
  <si>
    <t>Hand Wheel</t>
  </si>
  <si>
    <t>Misc Hardware</t>
  </si>
  <si>
    <t>Assembly Cost</t>
  </si>
  <si>
    <t>wks</t>
  </si>
  <si>
    <t>Boston Gear G1104</t>
  </si>
  <si>
    <t>Worm</t>
  </si>
  <si>
    <t>Boston Gear H1104</t>
  </si>
  <si>
    <t>Base-Mount Ball Bearings</t>
  </si>
  <si>
    <t>Hardware</t>
  </si>
  <si>
    <t>Stage 1 - VV Support Stand Cost</t>
  </si>
  <si>
    <t>Stage 2 - MC Support Stand Cost</t>
  </si>
  <si>
    <t>Stage 3 - MC Assembly Cost</t>
  </si>
  <si>
    <t>Reworked Laser Screen Weldment</t>
  </si>
  <si>
    <t>Laser Screen Modification parts</t>
  </si>
  <si>
    <t>Nook screw system</t>
  </si>
  <si>
    <t>Reducer</t>
  </si>
  <si>
    <t>Motor</t>
  </si>
  <si>
    <t>In-line encoder</t>
  </si>
  <si>
    <t>Limit switches</t>
  </si>
  <si>
    <t>Test cell hook adaptor plate</t>
  </si>
  <si>
    <t xml:space="preserve">MC temporary support </t>
  </si>
  <si>
    <t>Hardware &amp; Misc itens</t>
  </si>
  <si>
    <t>Flange bolt access platform</t>
  </si>
  <si>
    <t>VV support system</t>
  </si>
  <si>
    <t>Contingency, %</t>
  </si>
  <si>
    <t>Stage 4 - TF 3-Coil Assembly Cost</t>
  </si>
  <si>
    <t>TF support base</t>
  </si>
  <si>
    <t>Outboard casting I-beam support</t>
  </si>
  <si>
    <t>Inboard casting support</t>
  </si>
  <si>
    <t>Tempory TF center support</t>
  </si>
  <si>
    <t>Hardware Cost Estimates</t>
  </si>
  <si>
    <t>MC support stand</t>
  </si>
  <si>
    <t>Stage 5 - FP Assembly Cost</t>
  </si>
  <si>
    <t>TF HP assembly structure</t>
  </si>
  <si>
    <t>A redesign may reduce cost</t>
  </si>
  <si>
    <t>TF casters</t>
  </si>
  <si>
    <t>McMaster-Carr (23515T11)</t>
  </si>
  <si>
    <t>MCHP tilt support fittings</t>
  </si>
  <si>
    <t>TF support roller bearings</t>
  </si>
  <si>
    <t>VV port instl platform</t>
  </si>
  <si>
    <t xml:space="preserve">TOTAL FIELD PERIOD ASSEMBLY FIXTURE COST </t>
  </si>
  <si>
    <t>Platform for flange bolting</t>
  </si>
  <si>
    <t>Laser Screen Guides modifications</t>
  </si>
  <si>
    <t>Generate As-Built spherical seat dwg</t>
  </si>
  <si>
    <t>Spherical seat metrology measurements</t>
  </si>
  <si>
    <t xml:space="preserve">  FPA-1  </t>
  </si>
  <si>
    <t xml:space="preserve">TF Rotation Fixture </t>
  </si>
  <si>
    <t>Laser Screen Guide Modifications</t>
  </si>
  <si>
    <t>Sent to Procurement 10/10/05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</si>
</sst>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2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0" xfId="20" applyFont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2" xfId="0" applyNumberFormat="1" applyBorder="1" applyAlignment="1">
      <alignment/>
    </xf>
    <xf numFmtId="2" fontId="0" fillId="0" borderId="0" xfId="0" applyNumberFormat="1" applyFill="1" applyAlignment="1">
      <alignment/>
    </xf>
    <xf numFmtId="41" fontId="1" fillId="0" borderId="13" xfId="0" applyNumberFormat="1" applyFont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15" applyNumberFormat="1" applyFill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85725</xdr:rowOff>
    </xdr:from>
    <xdr:to>
      <xdr:col>2</xdr:col>
      <xdr:colOff>0</xdr:colOff>
      <xdr:row>29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76525" y="47815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2" name="Line 2"/>
        <xdr:cNvSpPr>
          <a:spLocks/>
        </xdr:cNvSpPr>
      </xdr:nvSpPr>
      <xdr:spPr>
        <a:xfrm>
          <a:off x="2676525" y="49434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" name="Line 4"/>
        <xdr:cNvSpPr>
          <a:spLocks/>
        </xdr:cNvSpPr>
      </xdr:nvSpPr>
      <xdr:spPr>
        <a:xfrm>
          <a:off x="2676525" y="49434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85725</xdr:rowOff>
    </xdr:from>
    <xdr:to>
      <xdr:col>2</xdr:col>
      <xdr:colOff>0</xdr:colOff>
      <xdr:row>31</xdr:row>
      <xdr:rowOff>85725</xdr:rowOff>
    </xdr:to>
    <xdr:sp>
      <xdr:nvSpPr>
        <xdr:cNvPr id="4" name="Line 6"/>
        <xdr:cNvSpPr>
          <a:spLocks/>
        </xdr:cNvSpPr>
      </xdr:nvSpPr>
      <xdr:spPr>
        <a:xfrm>
          <a:off x="2676525" y="51054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0</xdr:colOff>
      <xdr:row>32</xdr:row>
      <xdr:rowOff>85725</xdr:rowOff>
    </xdr:to>
    <xdr:sp>
      <xdr:nvSpPr>
        <xdr:cNvPr id="5" name="Line 9"/>
        <xdr:cNvSpPr>
          <a:spLocks/>
        </xdr:cNvSpPr>
      </xdr:nvSpPr>
      <xdr:spPr>
        <a:xfrm>
          <a:off x="2676525" y="52673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161925</xdr:rowOff>
    </xdr:from>
    <xdr:to>
      <xdr:col>2</xdr:col>
      <xdr:colOff>0</xdr:colOff>
      <xdr:row>34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676525" y="56673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" name="Line 12"/>
        <xdr:cNvSpPr>
          <a:spLocks/>
        </xdr:cNvSpPr>
      </xdr:nvSpPr>
      <xdr:spPr>
        <a:xfrm>
          <a:off x="2676525" y="534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7</xdr:row>
      <xdr:rowOff>28575</xdr:rowOff>
    </xdr:from>
    <xdr:to>
      <xdr:col>23</xdr:col>
      <xdr:colOff>9525</xdr:colOff>
      <xdr:row>7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6181725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2676525" y="153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95250</xdr:rowOff>
    </xdr:from>
    <xdr:to>
      <xdr:col>2</xdr:col>
      <xdr:colOff>0</xdr:colOff>
      <xdr:row>35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676525" y="57626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67652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37</xdr:row>
      <xdr:rowOff>76200</xdr:rowOff>
    </xdr:from>
    <xdr:to>
      <xdr:col>55</xdr:col>
      <xdr:colOff>19050</xdr:colOff>
      <xdr:row>37</xdr:row>
      <xdr:rowOff>76200</xdr:rowOff>
    </xdr:to>
    <xdr:sp>
      <xdr:nvSpPr>
        <xdr:cNvPr id="13" name="Line 26"/>
        <xdr:cNvSpPr>
          <a:spLocks/>
        </xdr:cNvSpPr>
      </xdr:nvSpPr>
      <xdr:spPr>
        <a:xfrm>
          <a:off x="8848725" y="6067425"/>
          <a:ext cx="3267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4" name="AutoShape 36"/>
        <xdr:cNvSpPr>
          <a:spLocks/>
        </xdr:cNvSpPr>
      </xdr:nvSpPr>
      <xdr:spPr>
        <a:xfrm rot="10800000">
          <a:off x="2676525" y="5829300"/>
          <a:ext cx="0" cy="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85725</xdr:rowOff>
    </xdr:from>
    <xdr:to>
      <xdr:col>8</xdr:col>
      <xdr:colOff>152400</xdr:colOff>
      <xdr:row>11</xdr:row>
      <xdr:rowOff>85725</xdr:rowOff>
    </xdr:to>
    <xdr:sp>
      <xdr:nvSpPr>
        <xdr:cNvPr id="15" name="Line 37"/>
        <xdr:cNvSpPr>
          <a:spLocks/>
        </xdr:cNvSpPr>
      </xdr:nvSpPr>
      <xdr:spPr>
        <a:xfrm>
          <a:off x="3505200" y="1866900"/>
          <a:ext cx="29527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85725</xdr:rowOff>
    </xdr:from>
    <xdr:to>
      <xdr:col>21</xdr:col>
      <xdr:colOff>0</xdr:colOff>
      <xdr:row>12</xdr:row>
      <xdr:rowOff>85725</xdr:rowOff>
    </xdr:to>
    <xdr:sp>
      <xdr:nvSpPr>
        <xdr:cNvPr id="16" name="Line 45"/>
        <xdr:cNvSpPr>
          <a:spLocks/>
        </xdr:cNvSpPr>
      </xdr:nvSpPr>
      <xdr:spPr>
        <a:xfrm>
          <a:off x="4324350" y="2028825"/>
          <a:ext cx="161925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85725</xdr:rowOff>
    </xdr:from>
    <xdr:to>
      <xdr:col>2</xdr:col>
      <xdr:colOff>9525</xdr:colOff>
      <xdr:row>65</xdr:row>
      <xdr:rowOff>85725</xdr:rowOff>
    </xdr:to>
    <xdr:sp>
      <xdr:nvSpPr>
        <xdr:cNvPr id="17" name="Line 47"/>
        <xdr:cNvSpPr>
          <a:spLocks/>
        </xdr:cNvSpPr>
      </xdr:nvSpPr>
      <xdr:spPr>
        <a:xfrm>
          <a:off x="2676525" y="10610850"/>
          <a:ext cx="9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2</xdr:col>
      <xdr:colOff>0</xdr:colOff>
      <xdr:row>19</xdr:row>
      <xdr:rowOff>95250</xdr:rowOff>
    </xdr:to>
    <xdr:sp>
      <xdr:nvSpPr>
        <xdr:cNvPr id="18" name="Line 49"/>
        <xdr:cNvSpPr>
          <a:spLocks/>
        </xdr:cNvSpPr>
      </xdr:nvSpPr>
      <xdr:spPr>
        <a:xfrm>
          <a:off x="2676525" y="31718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2</xdr:col>
      <xdr:colOff>0</xdr:colOff>
      <xdr:row>20</xdr:row>
      <xdr:rowOff>76200</xdr:rowOff>
    </xdr:to>
    <xdr:sp>
      <xdr:nvSpPr>
        <xdr:cNvPr id="19" name="Line 51"/>
        <xdr:cNvSpPr>
          <a:spLocks/>
        </xdr:cNvSpPr>
      </xdr:nvSpPr>
      <xdr:spPr>
        <a:xfrm>
          <a:off x="2676525" y="33147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0" name="Line 52"/>
        <xdr:cNvSpPr>
          <a:spLocks/>
        </xdr:cNvSpPr>
      </xdr:nvSpPr>
      <xdr:spPr>
        <a:xfrm>
          <a:off x="2676525" y="34004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95250</xdr:rowOff>
    </xdr:from>
    <xdr:to>
      <xdr:col>17</xdr:col>
      <xdr:colOff>171450</xdr:colOff>
      <xdr:row>21</xdr:row>
      <xdr:rowOff>95250</xdr:rowOff>
    </xdr:to>
    <xdr:sp>
      <xdr:nvSpPr>
        <xdr:cNvPr id="21" name="Line 53"/>
        <xdr:cNvSpPr>
          <a:spLocks/>
        </xdr:cNvSpPr>
      </xdr:nvSpPr>
      <xdr:spPr>
        <a:xfrm>
          <a:off x="4486275" y="3495675"/>
          <a:ext cx="904875" cy="0"/>
        </a:xfrm>
        <a:prstGeom prst="line">
          <a:avLst/>
        </a:prstGeom>
        <a:noFill/>
        <a:ln w="57150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95250</xdr:rowOff>
    </xdr:from>
    <xdr:to>
      <xdr:col>2</xdr:col>
      <xdr:colOff>0</xdr:colOff>
      <xdr:row>53</xdr:row>
      <xdr:rowOff>95250</xdr:rowOff>
    </xdr:to>
    <xdr:sp>
      <xdr:nvSpPr>
        <xdr:cNvPr id="22" name="Line 57"/>
        <xdr:cNvSpPr>
          <a:spLocks/>
        </xdr:cNvSpPr>
      </xdr:nvSpPr>
      <xdr:spPr>
        <a:xfrm>
          <a:off x="2676525" y="8677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85725</xdr:rowOff>
    </xdr:from>
    <xdr:to>
      <xdr:col>3</xdr:col>
      <xdr:colOff>0</xdr:colOff>
      <xdr:row>54</xdr:row>
      <xdr:rowOff>85725</xdr:rowOff>
    </xdr:to>
    <xdr:sp>
      <xdr:nvSpPr>
        <xdr:cNvPr id="23" name="Line 58"/>
        <xdr:cNvSpPr>
          <a:spLocks/>
        </xdr:cNvSpPr>
      </xdr:nvSpPr>
      <xdr:spPr>
        <a:xfrm>
          <a:off x="2676525" y="8829675"/>
          <a:ext cx="161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4" name="Line 68"/>
        <xdr:cNvSpPr>
          <a:spLocks/>
        </xdr:cNvSpPr>
      </xdr:nvSpPr>
      <xdr:spPr>
        <a:xfrm>
          <a:off x="2676525" y="58293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85725</xdr:rowOff>
    </xdr:from>
    <xdr:to>
      <xdr:col>2</xdr:col>
      <xdr:colOff>0</xdr:colOff>
      <xdr:row>64</xdr:row>
      <xdr:rowOff>85725</xdr:rowOff>
    </xdr:to>
    <xdr:sp>
      <xdr:nvSpPr>
        <xdr:cNvPr id="25" name="Line 70"/>
        <xdr:cNvSpPr>
          <a:spLocks/>
        </xdr:cNvSpPr>
      </xdr:nvSpPr>
      <xdr:spPr>
        <a:xfrm>
          <a:off x="2676525" y="1044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161925</xdr:rowOff>
    </xdr:from>
    <xdr:to>
      <xdr:col>2</xdr:col>
      <xdr:colOff>0</xdr:colOff>
      <xdr:row>64</xdr:row>
      <xdr:rowOff>161925</xdr:rowOff>
    </xdr:to>
    <xdr:sp>
      <xdr:nvSpPr>
        <xdr:cNvPr id="26" name="Line 71"/>
        <xdr:cNvSpPr>
          <a:spLocks/>
        </xdr:cNvSpPr>
      </xdr:nvSpPr>
      <xdr:spPr>
        <a:xfrm>
          <a:off x="2676525" y="105251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38</xdr:row>
      <xdr:rowOff>95250</xdr:rowOff>
    </xdr:from>
    <xdr:to>
      <xdr:col>55</xdr:col>
      <xdr:colOff>0</xdr:colOff>
      <xdr:row>38</xdr:row>
      <xdr:rowOff>95250</xdr:rowOff>
    </xdr:to>
    <xdr:sp>
      <xdr:nvSpPr>
        <xdr:cNvPr id="27" name="Line 80"/>
        <xdr:cNvSpPr>
          <a:spLocks/>
        </xdr:cNvSpPr>
      </xdr:nvSpPr>
      <xdr:spPr>
        <a:xfrm>
          <a:off x="8858250" y="6248400"/>
          <a:ext cx="3238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142875</xdr:colOff>
      <xdr:row>43</xdr:row>
      <xdr:rowOff>19050</xdr:rowOff>
    </xdr:from>
    <xdr:to>
      <xdr:col>42</xdr:col>
      <xdr:colOff>104775</xdr:colOff>
      <xdr:row>43</xdr:row>
      <xdr:rowOff>133350</xdr:rowOff>
    </xdr:to>
    <xdr:sp>
      <xdr:nvSpPr>
        <xdr:cNvPr id="28" name="AutoShape 94"/>
        <xdr:cNvSpPr>
          <a:spLocks/>
        </xdr:cNvSpPr>
      </xdr:nvSpPr>
      <xdr:spPr>
        <a:xfrm rot="10800000" flipH="1">
          <a:off x="9705975" y="69818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9" name="AutoShape 99"/>
        <xdr:cNvSpPr>
          <a:spLocks/>
        </xdr:cNvSpPr>
      </xdr:nvSpPr>
      <xdr:spPr>
        <a:xfrm>
          <a:off x="2676525" y="4695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60</xdr:row>
      <xdr:rowOff>66675</xdr:rowOff>
    </xdr:from>
    <xdr:to>
      <xdr:col>70</xdr:col>
      <xdr:colOff>0</xdr:colOff>
      <xdr:row>60</xdr:row>
      <xdr:rowOff>66675</xdr:rowOff>
    </xdr:to>
    <xdr:sp>
      <xdr:nvSpPr>
        <xdr:cNvPr id="30" name="Line 103"/>
        <xdr:cNvSpPr>
          <a:spLocks/>
        </xdr:cNvSpPr>
      </xdr:nvSpPr>
      <xdr:spPr>
        <a:xfrm>
          <a:off x="14020800" y="9782175"/>
          <a:ext cx="790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9525</xdr:rowOff>
    </xdr:from>
    <xdr:to>
      <xdr:col>9</xdr:col>
      <xdr:colOff>19050</xdr:colOff>
      <xdr:row>8</xdr:row>
      <xdr:rowOff>0</xdr:rowOff>
    </xdr:to>
    <xdr:sp>
      <xdr:nvSpPr>
        <xdr:cNvPr id="31" name="AutoShape 106"/>
        <xdr:cNvSpPr>
          <a:spLocks/>
        </xdr:cNvSpPr>
      </xdr:nvSpPr>
      <xdr:spPr>
        <a:xfrm>
          <a:off x="3724275" y="11430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3</xdr:row>
      <xdr:rowOff>47625</xdr:rowOff>
    </xdr:from>
    <xdr:to>
      <xdr:col>83</xdr:col>
      <xdr:colOff>142875</xdr:colOff>
      <xdr:row>4</xdr:row>
      <xdr:rowOff>0</xdr:rowOff>
    </xdr:to>
    <xdr:sp>
      <xdr:nvSpPr>
        <xdr:cNvPr id="32" name="AutoShape 113"/>
        <xdr:cNvSpPr>
          <a:spLocks/>
        </xdr:cNvSpPr>
      </xdr:nvSpPr>
      <xdr:spPr>
        <a:xfrm rot="10800000" flipH="1">
          <a:off x="17164050" y="5334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14</xdr:row>
      <xdr:rowOff>85725</xdr:rowOff>
    </xdr:from>
    <xdr:to>
      <xdr:col>54</xdr:col>
      <xdr:colOff>57150</xdr:colOff>
      <xdr:row>14</xdr:row>
      <xdr:rowOff>85725</xdr:rowOff>
    </xdr:to>
    <xdr:sp>
      <xdr:nvSpPr>
        <xdr:cNvPr id="33" name="Line 119"/>
        <xdr:cNvSpPr>
          <a:spLocks/>
        </xdr:cNvSpPr>
      </xdr:nvSpPr>
      <xdr:spPr>
        <a:xfrm>
          <a:off x="6543675" y="2352675"/>
          <a:ext cx="54292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47625</xdr:colOff>
      <xdr:row>14</xdr:row>
      <xdr:rowOff>85725</xdr:rowOff>
    </xdr:from>
    <xdr:to>
      <xdr:col>75</xdr:col>
      <xdr:colOff>9525</xdr:colOff>
      <xdr:row>14</xdr:row>
      <xdr:rowOff>85725</xdr:rowOff>
    </xdr:to>
    <xdr:sp>
      <xdr:nvSpPr>
        <xdr:cNvPr id="34" name="Line 121"/>
        <xdr:cNvSpPr>
          <a:spLocks/>
        </xdr:cNvSpPr>
      </xdr:nvSpPr>
      <xdr:spPr>
        <a:xfrm>
          <a:off x="15220950" y="2352675"/>
          <a:ext cx="5048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76200</xdr:colOff>
      <xdr:row>22</xdr:row>
      <xdr:rowOff>104775</xdr:rowOff>
    </xdr:from>
    <xdr:to>
      <xdr:col>71</xdr:col>
      <xdr:colOff>123825</xdr:colOff>
      <xdr:row>22</xdr:row>
      <xdr:rowOff>104775</xdr:rowOff>
    </xdr:to>
    <xdr:sp>
      <xdr:nvSpPr>
        <xdr:cNvPr id="35" name="Line 122"/>
        <xdr:cNvSpPr>
          <a:spLocks/>
        </xdr:cNvSpPr>
      </xdr:nvSpPr>
      <xdr:spPr>
        <a:xfrm>
          <a:off x="14887575" y="3667125"/>
          <a:ext cx="2286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47625</xdr:colOff>
      <xdr:row>41</xdr:row>
      <xdr:rowOff>85725</xdr:rowOff>
    </xdr:from>
    <xdr:to>
      <xdr:col>73</xdr:col>
      <xdr:colOff>161925</xdr:colOff>
      <xdr:row>41</xdr:row>
      <xdr:rowOff>85725</xdr:rowOff>
    </xdr:to>
    <xdr:sp>
      <xdr:nvSpPr>
        <xdr:cNvPr id="36" name="Line 127"/>
        <xdr:cNvSpPr>
          <a:spLocks/>
        </xdr:cNvSpPr>
      </xdr:nvSpPr>
      <xdr:spPr>
        <a:xfrm>
          <a:off x="15220950" y="67246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60</xdr:row>
      <xdr:rowOff>95250</xdr:rowOff>
    </xdr:from>
    <xdr:to>
      <xdr:col>80</xdr:col>
      <xdr:colOff>9525</xdr:colOff>
      <xdr:row>60</xdr:row>
      <xdr:rowOff>95250</xdr:rowOff>
    </xdr:to>
    <xdr:sp>
      <xdr:nvSpPr>
        <xdr:cNvPr id="37" name="Line 129"/>
        <xdr:cNvSpPr>
          <a:spLocks/>
        </xdr:cNvSpPr>
      </xdr:nvSpPr>
      <xdr:spPr>
        <a:xfrm>
          <a:off x="15887700" y="9810750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142875</xdr:colOff>
      <xdr:row>41</xdr:row>
      <xdr:rowOff>85725</xdr:rowOff>
    </xdr:from>
    <xdr:to>
      <xdr:col>76</xdr:col>
      <xdr:colOff>0</xdr:colOff>
      <xdr:row>41</xdr:row>
      <xdr:rowOff>85725</xdr:rowOff>
    </xdr:to>
    <xdr:sp>
      <xdr:nvSpPr>
        <xdr:cNvPr id="38" name="Line 134"/>
        <xdr:cNvSpPr>
          <a:spLocks/>
        </xdr:cNvSpPr>
      </xdr:nvSpPr>
      <xdr:spPr>
        <a:xfrm>
          <a:off x="15678150" y="672465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171450</xdr:colOff>
      <xdr:row>41</xdr:row>
      <xdr:rowOff>85725</xdr:rowOff>
    </xdr:from>
    <xdr:to>
      <xdr:col>80</xdr:col>
      <xdr:colOff>47625</xdr:colOff>
      <xdr:row>41</xdr:row>
      <xdr:rowOff>85725</xdr:rowOff>
    </xdr:to>
    <xdr:sp>
      <xdr:nvSpPr>
        <xdr:cNvPr id="39" name="Line 135"/>
        <xdr:cNvSpPr>
          <a:spLocks/>
        </xdr:cNvSpPr>
      </xdr:nvSpPr>
      <xdr:spPr>
        <a:xfrm>
          <a:off x="16430625" y="67246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152400</xdr:colOff>
      <xdr:row>41</xdr:row>
      <xdr:rowOff>57150</xdr:rowOff>
    </xdr:from>
    <xdr:to>
      <xdr:col>73</xdr:col>
      <xdr:colOff>152400</xdr:colOff>
      <xdr:row>59</xdr:row>
      <xdr:rowOff>57150</xdr:rowOff>
    </xdr:to>
    <xdr:sp>
      <xdr:nvSpPr>
        <xdr:cNvPr id="40" name="Line 138"/>
        <xdr:cNvSpPr>
          <a:spLocks/>
        </xdr:cNvSpPr>
      </xdr:nvSpPr>
      <xdr:spPr>
        <a:xfrm flipH="1" flipV="1">
          <a:off x="15506700" y="6696075"/>
          <a:ext cx="0" cy="2914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41</xdr:row>
      <xdr:rowOff>152400</xdr:rowOff>
    </xdr:from>
    <xdr:to>
      <xdr:col>75</xdr:col>
      <xdr:colOff>171450</xdr:colOff>
      <xdr:row>60</xdr:row>
      <xdr:rowOff>123825</xdr:rowOff>
    </xdr:to>
    <xdr:sp>
      <xdr:nvSpPr>
        <xdr:cNvPr id="41" name="Line 139"/>
        <xdr:cNvSpPr>
          <a:spLocks/>
        </xdr:cNvSpPr>
      </xdr:nvSpPr>
      <xdr:spPr>
        <a:xfrm flipV="1">
          <a:off x="15887700" y="6791325"/>
          <a:ext cx="0" cy="3048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</xdr:colOff>
      <xdr:row>41</xdr:row>
      <xdr:rowOff>57150</xdr:rowOff>
    </xdr:from>
    <xdr:to>
      <xdr:col>80</xdr:col>
      <xdr:colOff>28575</xdr:colOff>
      <xdr:row>59</xdr:row>
      <xdr:rowOff>85725</xdr:rowOff>
    </xdr:to>
    <xdr:sp>
      <xdr:nvSpPr>
        <xdr:cNvPr id="42" name="Line 140"/>
        <xdr:cNvSpPr>
          <a:spLocks/>
        </xdr:cNvSpPr>
      </xdr:nvSpPr>
      <xdr:spPr>
        <a:xfrm flipH="1" flipV="1">
          <a:off x="16649700" y="6696075"/>
          <a:ext cx="0" cy="29432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142875</xdr:colOff>
      <xdr:row>26</xdr:row>
      <xdr:rowOff>95250</xdr:rowOff>
    </xdr:from>
    <xdr:to>
      <xdr:col>74</xdr:col>
      <xdr:colOff>142875</xdr:colOff>
      <xdr:row>41</xdr:row>
      <xdr:rowOff>38100</xdr:rowOff>
    </xdr:to>
    <xdr:sp>
      <xdr:nvSpPr>
        <xdr:cNvPr id="43" name="Line 142"/>
        <xdr:cNvSpPr>
          <a:spLocks/>
        </xdr:cNvSpPr>
      </xdr:nvSpPr>
      <xdr:spPr>
        <a:xfrm flipV="1">
          <a:off x="15678150" y="4305300"/>
          <a:ext cx="0" cy="23717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85725</xdr:colOff>
      <xdr:row>25</xdr:row>
      <xdr:rowOff>104775</xdr:rowOff>
    </xdr:from>
    <xdr:to>
      <xdr:col>79</xdr:col>
      <xdr:colOff>85725</xdr:colOff>
      <xdr:row>41</xdr:row>
      <xdr:rowOff>66675</xdr:rowOff>
    </xdr:to>
    <xdr:sp>
      <xdr:nvSpPr>
        <xdr:cNvPr id="44" name="Line 143"/>
        <xdr:cNvSpPr>
          <a:spLocks/>
        </xdr:cNvSpPr>
      </xdr:nvSpPr>
      <xdr:spPr>
        <a:xfrm flipV="1">
          <a:off x="16525875" y="4152900"/>
          <a:ext cx="0" cy="25527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57150</xdr:colOff>
      <xdr:row>25</xdr:row>
      <xdr:rowOff>85725</xdr:rowOff>
    </xdr:from>
    <xdr:to>
      <xdr:col>79</xdr:col>
      <xdr:colOff>85725</xdr:colOff>
      <xdr:row>25</xdr:row>
      <xdr:rowOff>85725</xdr:rowOff>
    </xdr:to>
    <xdr:sp>
      <xdr:nvSpPr>
        <xdr:cNvPr id="45" name="Line 144"/>
        <xdr:cNvSpPr>
          <a:spLocks/>
        </xdr:cNvSpPr>
      </xdr:nvSpPr>
      <xdr:spPr>
        <a:xfrm>
          <a:off x="16316325" y="4133850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24</xdr:row>
      <xdr:rowOff>85725</xdr:rowOff>
    </xdr:from>
    <xdr:to>
      <xdr:col>78</xdr:col>
      <xdr:colOff>38100</xdr:colOff>
      <xdr:row>24</xdr:row>
      <xdr:rowOff>85725</xdr:rowOff>
    </xdr:to>
    <xdr:sp>
      <xdr:nvSpPr>
        <xdr:cNvPr id="46" name="Line 145"/>
        <xdr:cNvSpPr>
          <a:spLocks/>
        </xdr:cNvSpPr>
      </xdr:nvSpPr>
      <xdr:spPr>
        <a:xfrm>
          <a:off x="16011525" y="397192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</xdr:colOff>
      <xdr:row>59</xdr:row>
      <xdr:rowOff>85725</xdr:rowOff>
    </xdr:from>
    <xdr:to>
      <xdr:col>83</xdr:col>
      <xdr:colOff>123825</xdr:colOff>
      <xdr:row>59</xdr:row>
      <xdr:rowOff>85725</xdr:rowOff>
    </xdr:to>
    <xdr:sp>
      <xdr:nvSpPr>
        <xdr:cNvPr id="47" name="Line 148"/>
        <xdr:cNvSpPr>
          <a:spLocks/>
        </xdr:cNvSpPr>
      </xdr:nvSpPr>
      <xdr:spPr>
        <a:xfrm>
          <a:off x="16649700" y="9639300"/>
          <a:ext cx="638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161925</xdr:colOff>
      <xdr:row>59</xdr:row>
      <xdr:rowOff>85725</xdr:rowOff>
    </xdr:from>
    <xdr:to>
      <xdr:col>77</xdr:col>
      <xdr:colOff>114300</xdr:colOff>
      <xdr:row>59</xdr:row>
      <xdr:rowOff>85725</xdr:rowOff>
    </xdr:to>
    <xdr:sp>
      <xdr:nvSpPr>
        <xdr:cNvPr id="48" name="Line 149"/>
        <xdr:cNvSpPr>
          <a:spLocks/>
        </xdr:cNvSpPr>
      </xdr:nvSpPr>
      <xdr:spPr>
        <a:xfrm>
          <a:off x="15516225" y="9639300"/>
          <a:ext cx="676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>
      <xdr:nvSpPr>
        <xdr:cNvPr id="49" name="Line 150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66675</xdr:colOff>
      <xdr:row>3</xdr:row>
      <xdr:rowOff>133350</xdr:rowOff>
    </xdr:from>
    <xdr:to>
      <xdr:col>83</xdr:col>
      <xdr:colOff>66675</xdr:colOff>
      <xdr:row>59</xdr:row>
      <xdr:rowOff>114300</xdr:rowOff>
    </xdr:to>
    <xdr:sp>
      <xdr:nvSpPr>
        <xdr:cNvPr id="50" name="Line 153"/>
        <xdr:cNvSpPr>
          <a:spLocks/>
        </xdr:cNvSpPr>
      </xdr:nvSpPr>
      <xdr:spPr>
        <a:xfrm flipV="1">
          <a:off x="17230725" y="619125"/>
          <a:ext cx="0" cy="904875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47625</xdr:colOff>
      <xdr:row>25</xdr:row>
      <xdr:rowOff>85725</xdr:rowOff>
    </xdr:from>
    <xdr:to>
      <xdr:col>74</xdr:col>
      <xdr:colOff>85725</xdr:colOff>
      <xdr:row>25</xdr:row>
      <xdr:rowOff>85725</xdr:rowOff>
    </xdr:to>
    <xdr:sp>
      <xdr:nvSpPr>
        <xdr:cNvPr id="51" name="Line 157"/>
        <xdr:cNvSpPr>
          <a:spLocks/>
        </xdr:cNvSpPr>
      </xdr:nvSpPr>
      <xdr:spPr>
        <a:xfrm>
          <a:off x="15401925" y="413385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142875</xdr:colOff>
      <xdr:row>26</xdr:row>
      <xdr:rowOff>85725</xdr:rowOff>
    </xdr:from>
    <xdr:to>
      <xdr:col>74</xdr:col>
      <xdr:colOff>142875</xdr:colOff>
      <xdr:row>26</xdr:row>
      <xdr:rowOff>85725</xdr:rowOff>
    </xdr:to>
    <xdr:sp>
      <xdr:nvSpPr>
        <xdr:cNvPr id="52" name="Line 158"/>
        <xdr:cNvSpPr>
          <a:spLocks/>
        </xdr:cNvSpPr>
      </xdr:nvSpPr>
      <xdr:spPr>
        <a:xfrm>
          <a:off x="15497175" y="4295775"/>
          <a:ext cx="180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23</xdr:row>
      <xdr:rowOff>114300</xdr:rowOff>
    </xdr:from>
    <xdr:to>
      <xdr:col>72</xdr:col>
      <xdr:colOff>47625</xdr:colOff>
      <xdr:row>23</xdr:row>
      <xdr:rowOff>114300</xdr:rowOff>
    </xdr:to>
    <xdr:sp>
      <xdr:nvSpPr>
        <xdr:cNvPr id="53" name="Line 159"/>
        <xdr:cNvSpPr>
          <a:spLocks/>
        </xdr:cNvSpPr>
      </xdr:nvSpPr>
      <xdr:spPr>
        <a:xfrm>
          <a:off x="15001875" y="3838575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0</xdr:rowOff>
    </xdr:from>
    <xdr:to>
      <xdr:col>3</xdr:col>
      <xdr:colOff>142875</xdr:colOff>
      <xdr:row>7</xdr:row>
      <xdr:rowOff>152400</xdr:rowOff>
    </xdr:to>
    <xdr:sp>
      <xdr:nvSpPr>
        <xdr:cNvPr id="54" name="AutoShape 164"/>
        <xdr:cNvSpPr>
          <a:spLocks/>
        </xdr:cNvSpPr>
      </xdr:nvSpPr>
      <xdr:spPr>
        <a:xfrm>
          <a:off x="2876550" y="11334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104775</xdr:colOff>
      <xdr:row>59</xdr:row>
      <xdr:rowOff>76200</xdr:rowOff>
    </xdr:from>
    <xdr:to>
      <xdr:col>70</xdr:col>
      <xdr:colOff>9525</xdr:colOff>
      <xdr:row>59</xdr:row>
      <xdr:rowOff>76200</xdr:rowOff>
    </xdr:to>
    <xdr:sp>
      <xdr:nvSpPr>
        <xdr:cNvPr id="55" name="Line 168"/>
        <xdr:cNvSpPr>
          <a:spLocks/>
        </xdr:cNvSpPr>
      </xdr:nvSpPr>
      <xdr:spPr>
        <a:xfrm>
          <a:off x="14011275" y="9629775"/>
          <a:ext cx="8096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28575</xdr:rowOff>
    </xdr:from>
    <xdr:to>
      <xdr:col>32</xdr:col>
      <xdr:colOff>9525</xdr:colOff>
      <xdr:row>7</xdr:row>
      <xdr:rowOff>152400</xdr:rowOff>
    </xdr:to>
    <xdr:sp>
      <xdr:nvSpPr>
        <xdr:cNvPr id="56" name="AutoShape 171"/>
        <xdr:cNvSpPr>
          <a:spLocks/>
        </xdr:cNvSpPr>
      </xdr:nvSpPr>
      <xdr:spPr>
        <a:xfrm rot="10800000">
          <a:off x="78105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7</xdr:row>
      <xdr:rowOff>28575</xdr:rowOff>
    </xdr:from>
    <xdr:to>
      <xdr:col>35</xdr:col>
      <xdr:colOff>123825</xdr:colOff>
      <xdr:row>7</xdr:row>
      <xdr:rowOff>152400</xdr:rowOff>
    </xdr:to>
    <xdr:sp>
      <xdr:nvSpPr>
        <xdr:cNvPr id="57" name="AutoShape 172"/>
        <xdr:cNvSpPr>
          <a:spLocks/>
        </xdr:cNvSpPr>
      </xdr:nvSpPr>
      <xdr:spPr>
        <a:xfrm rot="10800000">
          <a:off x="8467725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17</xdr:row>
      <xdr:rowOff>28575</xdr:rowOff>
    </xdr:from>
    <xdr:to>
      <xdr:col>35</xdr:col>
      <xdr:colOff>133350</xdr:colOff>
      <xdr:row>17</xdr:row>
      <xdr:rowOff>142875</xdr:rowOff>
    </xdr:to>
    <xdr:sp>
      <xdr:nvSpPr>
        <xdr:cNvPr id="58" name="AutoShape 176"/>
        <xdr:cNvSpPr>
          <a:spLocks/>
        </xdr:cNvSpPr>
      </xdr:nvSpPr>
      <xdr:spPr>
        <a:xfrm rot="10800000" flipH="1">
          <a:off x="8467725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161925</xdr:colOff>
      <xdr:row>17</xdr:row>
      <xdr:rowOff>38100</xdr:rowOff>
    </xdr:from>
    <xdr:to>
      <xdr:col>78</xdr:col>
      <xdr:colOff>123825</xdr:colOff>
      <xdr:row>17</xdr:row>
      <xdr:rowOff>152400</xdr:rowOff>
    </xdr:to>
    <xdr:sp>
      <xdr:nvSpPr>
        <xdr:cNvPr id="59" name="AutoShape 177"/>
        <xdr:cNvSpPr>
          <a:spLocks/>
        </xdr:cNvSpPr>
      </xdr:nvSpPr>
      <xdr:spPr>
        <a:xfrm rot="10800000" flipH="1">
          <a:off x="162401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47625</xdr:colOff>
      <xdr:row>18</xdr:row>
      <xdr:rowOff>0</xdr:rowOff>
    </xdr:from>
    <xdr:to>
      <xdr:col>78</xdr:col>
      <xdr:colOff>47625</xdr:colOff>
      <xdr:row>25</xdr:row>
      <xdr:rowOff>76200</xdr:rowOff>
    </xdr:to>
    <xdr:sp>
      <xdr:nvSpPr>
        <xdr:cNvPr id="60" name="Line 180"/>
        <xdr:cNvSpPr>
          <a:spLocks/>
        </xdr:cNvSpPr>
      </xdr:nvSpPr>
      <xdr:spPr>
        <a:xfrm flipV="1">
          <a:off x="16306800" y="2914650"/>
          <a:ext cx="0" cy="12096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66675</xdr:colOff>
      <xdr:row>17</xdr:row>
      <xdr:rowOff>38100</xdr:rowOff>
    </xdr:from>
    <xdr:to>
      <xdr:col>64</xdr:col>
      <xdr:colOff>28575</xdr:colOff>
      <xdr:row>17</xdr:row>
      <xdr:rowOff>152400</xdr:rowOff>
    </xdr:to>
    <xdr:sp>
      <xdr:nvSpPr>
        <xdr:cNvPr id="61" name="AutoShape 181"/>
        <xdr:cNvSpPr>
          <a:spLocks/>
        </xdr:cNvSpPr>
      </xdr:nvSpPr>
      <xdr:spPr>
        <a:xfrm rot="10800000" flipH="1">
          <a:off x="136112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66675</xdr:colOff>
      <xdr:row>17</xdr:row>
      <xdr:rowOff>38100</xdr:rowOff>
    </xdr:from>
    <xdr:to>
      <xdr:col>66</xdr:col>
      <xdr:colOff>28575</xdr:colOff>
      <xdr:row>17</xdr:row>
      <xdr:rowOff>152400</xdr:rowOff>
    </xdr:to>
    <xdr:sp>
      <xdr:nvSpPr>
        <xdr:cNvPr id="62" name="AutoShape 182"/>
        <xdr:cNvSpPr>
          <a:spLocks/>
        </xdr:cNvSpPr>
      </xdr:nvSpPr>
      <xdr:spPr>
        <a:xfrm rot="10800000" flipH="1">
          <a:off x="1397317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76200</xdr:colOff>
      <xdr:row>17</xdr:row>
      <xdr:rowOff>38100</xdr:rowOff>
    </xdr:from>
    <xdr:to>
      <xdr:col>69</xdr:col>
      <xdr:colOff>38100</xdr:colOff>
      <xdr:row>17</xdr:row>
      <xdr:rowOff>152400</xdr:rowOff>
    </xdr:to>
    <xdr:sp>
      <xdr:nvSpPr>
        <xdr:cNvPr id="63" name="AutoShape 183"/>
        <xdr:cNvSpPr>
          <a:spLocks/>
        </xdr:cNvSpPr>
      </xdr:nvSpPr>
      <xdr:spPr>
        <a:xfrm rot="10800000" flipH="1">
          <a:off x="145256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47625</xdr:colOff>
      <xdr:row>18</xdr:row>
      <xdr:rowOff>38100</xdr:rowOff>
    </xdr:from>
    <xdr:to>
      <xdr:col>70</xdr:col>
      <xdr:colOff>9525</xdr:colOff>
      <xdr:row>18</xdr:row>
      <xdr:rowOff>152400</xdr:rowOff>
    </xdr:to>
    <xdr:sp>
      <xdr:nvSpPr>
        <xdr:cNvPr id="64" name="AutoShape 184"/>
        <xdr:cNvSpPr>
          <a:spLocks/>
        </xdr:cNvSpPr>
      </xdr:nvSpPr>
      <xdr:spPr>
        <a:xfrm rot="10800000" flipH="1">
          <a:off x="1467802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133350</xdr:colOff>
      <xdr:row>17</xdr:row>
      <xdr:rowOff>38100</xdr:rowOff>
    </xdr:from>
    <xdr:to>
      <xdr:col>70</xdr:col>
      <xdr:colOff>95250</xdr:colOff>
      <xdr:row>17</xdr:row>
      <xdr:rowOff>152400</xdr:rowOff>
    </xdr:to>
    <xdr:sp>
      <xdr:nvSpPr>
        <xdr:cNvPr id="65" name="AutoShape 185"/>
        <xdr:cNvSpPr>
          <a:spLocks/>
        </xdr:cNvSpPr>
      </xdr:nvSpPr>
      <xdr:spPr>
        <a:xfrm rot="10800000" flipH="1">
          <a:off x="1476375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38100</xdr:colOff>
      <xdr:row>17</xdr:row>
      <xdr:rowOff>38100</xdr:rowOff>
    </xdr:from>
    <xdr:to>
      <xdr:col>77</xdr:col>
      <xdr:colOff>0</xdr:colOff>
      <xdr:row>17</xdr:row>
      <xdr:rowOff>152400</xdr:rowOff>
    </xdr:to>
    <xdr:sp>
      <xdr:nvSpPr>
        <xdr:cNvPr id="66" name="AutoShape 186"/>
        <xdr:cNvSpPr>
          <a:spLocks/>
        </xdr:cNvSpPr>
      </xdr:nvSpPr>
      <xdr:spPr>
        <a:xfrm rot="10800000" flipH="1">
          <a:off x="159353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66675</xdr:colOff>
      <xdr:row>17</xdr:row>
      <xdr:rowOff>38100</xdr:rowOff>
    </xdr:from>
    <xdr:to>
      <xdr:col>74</xdr:col>
      <xdr:colOff>28575</xdr:colOff>
      <xdr:row>17</xdr:row>
      <xdr:rowOff>152400</xdr:rowOff>
    </xdr:to>
    <xdr:sp>
      <xdr:nvSpPr>
        <xdr:cNvPr id="67" name="AutoShape 187"/>
        <xdr:cNvSpPr>
          <a:spLocks/>
        </xdr:cNvSpPr>
      </xdr:nvSpPr>
      <xdr:spPr>
        <a:xfrm rot="10800000" flipH="1">
          <a:off x="1542097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95250</xdr:colOff>
      <xdr:row>17</xdr:row>
      <xdr:rowOff>76200</xdr:rowOff>
    </xdr:from>
    <xdr:to>
      <xdr:col>76</xdr:col>
      <xdr:colOff>95250</xdr:colOff>
      <xdr:row>24</xdr:row>
      <xdr:rowOff>38100</xdr:rowOff>
    </xdr:to>
    <xdr:sp>
      <xdr:nvSpPr>
        <xdr:cNvPr id="68" name="Line 188"/>
        <xdr:cNvSpPr>
          <a:spLocks/>
        </xdr:cNvSpPr>
      </xdr:nvSpPr>
      <xdr:spPr>
        <a:xfrm flipV="1">
          <a:off x="15992475" y="2828925"/>
          <a:ext cx="0" cy="10953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133350</xdr:colOff>
      <xdr:row>17</xdr:row>
      <xdr:rowOff>152400</xdr:rowOff>
    </xdr:from>
    <xdr:to>
      <xdr:col>73</xdr:col>
      <xdr:colOff>133350</xdr:colOff>
      <xdr:row>26</xdr:row>
      <xdr:rowOff>95250</xdr:rowOff>
    </xdr:to>
    <xdr:sp>
      <xdr:nvSpPr>
        <xdr:cNvPr id="69" name="Line 189"/>
        <xdr:cNvSpPr>
          <a:spLocks/>
        </xdr:cNvSpPr>
      </xdr:nvSpPr>
      <xdr:spPr>
        <a:xfrm flipV="1">
          <a:off x="15487650" y="2905125"/>
          <a:ext cx="0" cy="14001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85725</xdr:rowOff>
    </xdr:from>
    <xdr:to>
      <xdr:col>17</xdr:col>
      <xdr:colOff>28575</xdr:colOff>
      <xdr:row>30</xdr:row>
      <xdr:rowOff>85725</xdr:rowOff>
    </xdr:to>
    <xdr:sp>
      <xdr:nvSpPr>
        <xdr:cNvPr id="70" name="Line 211"/>
        <xdr:cNvSpPr>
          <a:spLocks/>
        </xdr:cNvSpPr>
      </xdr:nvSpPr>
      <xdr:spPr>
        <a:xfrm>
          <a:off x="4505325" y="49434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85725</xdr:rowOff>
    </xdr:from>
    <xdr:to>
      <xdr:col>19</xdr:col>
      <xdr:colOff>19050</xdr:colOff>
      <xdr:row>31</xdr:row>
      <xdr:rowOff>85725</xdr:rowOff>
    </xdr:to>
    <xdr:sp>
      <xdr:nvSpPr>
        <xdr:cNvPr id="71" name="Line 212"/>
        <xdr:cNvSpPr>
          <a:spLocks/>
        </xdr:cNvSpPr>
      </xdr:nvSpPr>
      <xdr:spPr>
        <a:xfrm>
          <a:off x="5229225" y="510540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85725</xdr:rowOff>
    </xdr:from>
    <xdr:to>
      <xdr:col>21</xdr:col>
      <xdr:colOff>9525</xdr:colOff>
      <xdr:row>32</xdr:row>
      <xdr:rowOff>85725</xdr:rowOff>
    </xdr:to>
    <xdr:sp>
      <xdr:nvSpPr>
        <xdr:cNvPr id="72" name="Line 213"/>
        <xdr:cNvSpPr>
          <a:spLocks/>
        </xdr:cNvSpPr>
      </xdr:nvSpPr>
      <xdr:spPr>
        <a:xfrm>
          <a:off x="5600700" y="526732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34</xdr:row>
      <xdr:rowOff>85725</xdr:rowOff>
    </xdr:from>
    <xdr:to>
      <xdr:col>27</xdr:col>
      <xdr:colOff>19050</xdr:colOff>
      <xdr:row>34</xdr:row>
      <xdr:rowOff>85725</xdr:rowOff>
    </xdr:to>
    <xdr:sp>
      <xdr:nvSpPr>
        <xdr:cNvPr id="73" name="Line 214"/>
        <xdr:cNvSpPr>
          <a:spLocks/>
        </xdr:cNvSpPr>
      </xdr:nvSpPr>
      <xdr:spPr>
        <a:xfrm>
          <a:off x="6686550" y="559117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35</xdr:row>
      <xdr:rowOff>76200</xdr:rowOff>
    </xdr:from>
    <xdr:to>
      <xdr:col>30</xdr:col>
      <xdr:colOff>0</xdr:colOff>
      <xdr:row>35</xdr:row>
      <xdr:rowOff>76200</xdr:rowOff>
    </xdr:to>
    <xdr:sp>
      <xdr:nvSpPr>
        <xdr:cNvPr id="74" name="Line 215"/>
        <xdr:cNvSpPr>
          <a:spLocks/>
        </xdr:cNvSpPr>
      </xdr:nvSpPr>
      <xdr:spPr>
        <a:xfrm>
          <a:off x="6496050" y="5743575"/>
          <a:ext cx="107632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133350</xdr:rowOff>
    </xdr:from>
    <xdr:to>
      <xdr:col>2</xdr:col>
      <xdr:colOff>0</xdr:colOff>
      <xdr:row>21</xdr:row>
      <xdr:rowOff>0</xdr:rowOff>
    </xdr:to>
    <xdr:sp>
      <xdr:nvSpPr>
        <xdr:cNvPr id="75" name="TextBox 216"/>
        <xdr:cNvSpPr txBox="1">
          <a:spLocks noChangeArrowheads="1"/>
        </xdr:cNvSpPr>
      </xdr:nvSpPr>
      <xdr:spPr>
        <a:xfrm>
          <a:off x="2676525" y="3371850"/>
          <a:ext cx="0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0</xdr:colOff>
      <xdr:row>20</xdr:row>
      <xdr:rowOff>85725</xdr:rowOff>
    </xdr:to>
    <xdr:sp>
      <xdr:nvSpPr>
        <xdr:cNvPr id="76" name="Line 217"/>
        <xdr:cNvSpPr>
          <a:spLocks/>
        </xdr:cNvSpPr>
      </xdr:nvSpPr>
      <xdr:spPr>
        <a:xfrm>
          <a:off x="2676525" y="33242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19050</xdr:rowOff>
    </xdr:from>
    <xdr:to>
      <xdr:col>2</xdr:col>
      <xdr:colOff>0</xdr:colOff>
      <xdr:row>21</xdr:row>
      <xdr:rowOff>0</xdr:rowOff>
    </xdr:to>
    <xdr:sp>
      <xdr:nvSpPr>
        <xdr:cNvPr id="77" name="TextBox 218"/>
        <xdr:cNvSpPr txBox="1">
          <a:spLocks noChangeArrowheads="1"/>
        </xdr:cNvSpPr>
      </xdr:nvSpPr>
      <xdr:spPr>
        <a:xfrm>
          <a:off x="2676525" y="3257550"/>
          <a:ext cx="0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0</xdr:colOff>
      <xdr:row>9</xdr:row>
      <xdr:rowOff>66675</xdr:rowOff>
    </xdr:to>
    <xdr:sp>
      <xdr:nvSpPr>
        <xdr:cNvPr id="78" name="TextBox 219"/>
        <xdr:cNvSpPr txBox="1">
          <a:spLocks noChangeArrowheads="1"/>
        </xdr:cNvSpPr>
      </xdr:nvSpPr>
      <xdr:spPr>
        <a:xfrm>
          <a:off x="2676525" y="1362075"/>
          <a:ext cx="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11</xdr:row>
      <xdr:rowOff>28575</xdr:rowOff>
    </xdr:to>
    <xdr:sp>
      <xdr:nvSpPr>
        <xdr:cNvPr id="79" name="TextBox 220"/>
        <xdr:cNvSpPr txBox="1">
          <a:spLocks noChangeArrowheads="1"/>
        </xdr:cNvSpPr>
      </xdr:nvSpPr>
      <xdr:spPr>
        <a:xfrm>
          <a:off x="2676525" y="1619250"/>
          <a:ext cx="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0" name="Line 222"/>
        <xdr:cNvSpPr>
          <a:spLocks/>
        </xdr:cNvSpPr>
      </xdr:nvSpPr>
      <xdr:spPr>
        <a:xfrm>
          <a:off x="2676525" y="105251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66</xdr:row>
      <xdr:rowOff>95250</xdr:rowOff>
    </xdr:from>
    <xdr:to>
      <xdr:col>16</xdr:col>
      <xdr:colOff>9525</xdr:colOff>
      <xdr:row>66</xdr:row>
      <xdr:rowOff>95250</xdr:rowOff>
    </xdr:to>
    <xdr:sp>
      <xdr:nvSpPr>
        <xdr:cNvPr id="81" name="Line 227"/>
        <xdr:cNvSpPr>
          <a:spLocks/>
        </xdr:cNvSpPr>
      </xdr:nvSpPr>
      <xdr:spPr>
        <a:xfrm>
          <a:off x="4562475" y="10782300"/>
          <a:ext cx="485775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104775</xdr:colOff>
      <xdr:row>17</xdr:row>
      <xdr:rowOff>38100</xdr:rowOff>
    </xdr:from>
    <xdr:to>
      <xdr:col>71</xdr:col>
      <xdr:colOff>66675</xdr:colOff>
      <xdr:row>17</xdr:row>
      <xdr:rowOff>152400</xdr:rowOff>
    </xdr:to>
    <xdr:sp>
      <xdr:nvSpPr>
        <xdr:cNvPr id="82" name="AutoShape 230"/>
        <xdr:cNvSpPr>
          <a:spLocks/>
        </xdr:cNvSpPr>
      </xdr:nvSpPr>
      <xdr:spPr>
        <a:xfrm rot="10800000" flipH="1">
          <a:off x="1491615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</xdr:colOff>
      <xdr:row>18</xdr:row>
      <xdr:rowOff>38100</xdr:rowOff>
    </xdr:from>
    <xdr:to>
      <xdr:col>70</xdr:col>
      <xdr:colOff>152400</xdr:colOff>
      <xdr:row>18</xdr:row>
      <xdr:rowOff>152400</xdr:rowOff>
    </xdr:to>
    <xdr:sp>
      <xdr:nvSpPr>
        <xdr:cNvPr id="83" name="AutoShape 231"/>
        <xdr:cNvSpPr>
          <a:spLocks/>
        </xdr:cNvSpPr>
      </xdr:nvSpPr>
      <xdr:spPr>
        <a:xfrm rot="10800000" flipH="1">
          <a:off x="14820900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47625</xdr:colOff>
      <xdr:row>17</xdr:row>
      <xdr:rowOff>133350</xdr:rowOff>
    </xdr:from>
    <xdr:to>
      <xdr:col>73</xdr:col>
      <xdr:colOff>47625</xdr:colOff>
      <xdr:row>25</xdr:row>
      <xdr:rowOff>47625</xdr:rowOff>
    </xdr:to>
    <xdr:sp>
      <xdr:nvSpPr>
        <xdr:cNvPr id="84" name="Line 232"/>
        <xdr:cNvSpPr>
          <a:spLocks/>
        </xdr:cNvSpPr>
      </xdr:nvSpPr>
      <xdr:spPr>
        <a:xfrm flipV="1">
          <a:off x="15401925" y="2886075"/>
          <a:ext cx="0" cy="12096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133350</xdr:colOff>
      <xdr:row>17</xdr:row>
      <xdr:rowOff>28575</xdr:rowOff>
    </xdr:from>
    <xdr:to>
      <xdr:col>55</xdr:col>
      <xdr:colOff>95250</xdr:colOff>
      <xdr:row>17</xdr:row>
      <xdr:rowOff>142875</xdr:rowOff>
    </xdr:to>
    <xdr:sp>
      <xdr:nvSpPr>
        <xdr:cNvPr id="85" name="AutoShape 233"/>
        <xdr:cNvSpPr>
          <a:spLocks/>
        </xdr:cNvSpPr>
      </xdr:nvSpPr>
      <xdr:spPr>
        <a:xfrm rot="10800000" flipH="1">
          <a:off x="12049125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171450</xdr:colOff>
      <xdr:row>18</xdr:row>
      <xdr:rowOff>0</xdr:rowOff>
    </xdr:from>
    <xdr:to>
      <xdr:col>70</xdr:col>
      <xdr:colOff>171450</xdr:colOff>
      <xdr:row>23</xdr:row>
      <xdr:rowOff>85725</xdr:rowOff>
    </xdr:to>
    <xdr:sp>
      <xdr:nvSpPr>
        <xdr:cNvPr id="86" name="Line 234"/>
        <xdr:cNvSpPr>
          <a:spLocks/>
        </xdr:cNvSpPr>
      </xdr:nvSpPr>
      <xdr:spPr>
        <a:xfrm flipV="1">
          <a:off x="14982825" y="2914650"/>
          <a:ext cx="0" cy="8953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17</xdr:row>
      <xdr:rowOff>28575</xdr:rowOff>
    </xdr:from>
    <xdr:to>
      <xdr:col>40</xdr:col>
      <xdr:colOff>38100</xdr:colOff>
      <xdr:row>17</xdr:row>
      <xdr:rowOff>142875</xdr:rowOff>
    </xdr:to>
    <xdr:sp>
      <xdr:nvSpPr>
        <xdr:cNvPr id="87" name="AutoShape 236"/>
        <xdr:cNvSpPr>
          <a:spLocks/>
        </xdr:cNvSpPr>
      </xdr:nvSpPr>
      <xdr:spPr>
        <a:xfrm rot="10800000" flipH="1">
          <a:off x="9277350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28575</xdr:rowOff>
    </xdr:from>
    <xdr:to>
      <xdr:col>53</xdr:col>
      <xdr:colOff>19050</xdr:colOff>
      <xdr:row>17</xdr:row>
      <xdr:rowOff>142875</xdr:rowOff>
    </xdr:to>
    <xdr:sp>
      <xdr:nvSpPr>
        <xdr:cNvPr id="88" name="AutoShape 245"/>
        <xdr:cNvSpPr>
          <a:spLocks/>
        </xdr:cNvSpPr>
      </xdr:nvSpPr>
      <xdr:spPr>
        <a:xfrm rot="10800000" flipH="1">
          <a:off x="11610975" y="27813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17</xdr:row>
      <xdr:rowOff>38100</xdr:rowOff>
    </xdr:from>
    <xdr:to>
      <xdr:col>63</xdr:col>
      <xdr:colOff>123825</xdr:colOff>
      <xdr:row>17</xdr:row>
      <xdr:rowOff>152400</xdr:rowOff>
    </xdr:to>
    <xdr:sp>
      <xdr:nvSpPr>
        <xdr:cNvPr id="89" name="AutoShape 246"/>
        <xdr:cNvSpPr>
          <a:spLocks/>
        </xdr:cNvSpPr>
      </xdr:nvSpPr>
      <xdr:spPr>
        <a:xfrm rot="10800000" flipH="1">
          <a:off x="13544550" y="2790825"/>
          <a:ext cx="12382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17</xdr:row>
      <xdr:rowOff>38100</xdr:rowOff>
    </xdr:from>
    <xdr:to>
      <xdr:col>65</xdr:col>
      <xdr:colOff>114300</xdr:colOff>
      <xdr:row>17</xdr:row>
      <xdr:rowOff>152400</xdr:rowOff>
    </xdr:to>
    <xdr:sp>
      <xdr:nvSpPr>
        <xdr:cNvPr id="90" name="AutoShape 247"/>
        <xdr:cNvSpPr>
          <a:spLocks/>
        </xdr:cNvSpPr>
      </xdr:nvSpPr>
      <xdr:spPr>
        <a:xfrm rot="10800000" flipH="1">
          <a:off x="138779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38100</xdr:colOff>
      <xdr:row>17</xdr:row>
      <xdr:rowOff>38100</xdr:rowOff>
    </xdr:from>
    <xdr:to>
      <xdr:col>67</xdr:col>
      <xdr:colOff>0</xdr:colOff>
      <xdr:row>17</xdr:row>
      <xdr:rowOff>152400</xdr:rowOff>
    </xdr:to>
    <xdr:sp>
      <xdr:nvSpPr>
        <xdr:cNvPr id="91" name="AutoShape 248"/>
        <xdr:cNvSpPr>
          <a:spLocks/>
        </xdr:cNvSpPr>
      </xdr:nvSpPr>
      <xdr:spPr>
        <a:xfrm rot="10800000" flipH="1">
          <a:off x="1412557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76200</xdr:colOff>
      <xdr:row>19</xdr:row>
      <xdr:rowOff>0</xdr:rowOff>
    </xdr:from>
    <xdr:to>
      <xdr:col>70</xdr:col>
      <xdr:colOff>76200</xdr:colOff>
      <xdr:row>22</xdr:row>
      <xdr:rowOff>85725</xdr:rowOff>
    </xdr:to>
    <xdr:sp>
      <xdr:nvSpPr>
        <xdr:cNvPr id="92" name="Line 249"/>
        <xdr:cNvSpPr>
          <a:spLocks/>
        </xdr:cNvSpPr>
      </xdr:nvSpPr>
      <xdr:spPr>
        <a:xfrm flipV="1">
          <a:off x="14887575" y="3076575"/>
          <a:ext cx="0" cy="5715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38100</xdr:colOff>
      <xdr:row>23</xdr:row>
      <xdr:rowOff>152400</xdr:rowOff>
    </xdr:from>
    <xdr:to>
      <xdr:col>72</xdr:col>
      <xdr:colOff>47625</xdr:colOff>
      <xdr:row>41</xdr:row>
      <xdr:rowOff>66675</xdr:rowOff>
    </xdr:to>
    <xdr:sp>
      <xdr:nvSpPr>
        <xdr:cNvPr id="93" name="Line 251"/>
        <xdr:cNvSpPr>
          <a:spLocks/>
        </xdr:cNvSpPr>
      </xdr:nvSpPr>
      <xdr:spPr>
        <a:xfrm flipH="1" flipV="1">
          <a:off x="15211425" y="3876675"/>
          <a:ext cx="9525" cy="2828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39</xdr:row>
      <xdr:rowOff>114300</xdr:rowOff>
    </xdr:from>
    <xdr:to>
      <xdr:col>70</xdr:col>
      <xdr:colOff>171450</xdr:colOff>
      <xdr:row>41</xdr:row>
      <xdr:rowOff>95250</xdr:rowOff>
    </xdr:to>
    <xdr:sp>
      <xdr:nvSpPr>
        <xdr:cNvPr id="94" name="TextBox 252"/>
        <xdr:cNvSpPr txBox="1">
          <a:spLocks noChangeArrowheads="1"/>
        </xdr:cNvSpPr>
      </xdr:nvSpPr>
      <xdr:spPr>
        <a:xfrm>
          <a:off x="14277975" y="6429375"/>
          <a:ext cx="704850" cy="304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A1/B1/C1 over 3rd VVP</a:t>
          </a:r>
        </a:p>
      </xdr:txBody>
    </xdr:sp>
    <xdr:clientData/>
  </xdr:twoCellAnchor>
  <xdr:twoCellAnchor>
    <xdr:from>
      <xdr:col>46</xdr:col>
      <xdr:colOff>19050</xdr:colOff>
      <xdr:row>43</xdr:row>
      <xdr:rowOff>19050</xdr:rowOff>
    </xdr:from>
    <xdr:to>
      <xdr:col>46</xdr:col>
      <xdr:colOff>161925</xdr:colOff>
      <xdr:row>43</xdr:row>
      <xdr:rowOff>133350</xdr:rowOff>
    </xdr:to>
    <xdr:sp>
      <xdr:nvSpPr>
        <xdr:cNvPr id="95" name="AutoShape 255"/>
        <xdr:cNvSpPr>
          <a:spLocks/>
        </xdr:cNvSpPr>
      </xdr:nvSpPr>
      <xdr:spPr>
        <a:xfrm rot="10800000" flipH="1">
          <a:off x="10487025" y="69818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43</xdr:row>
      <xdr:rowOff>28575</xdr:rowOff>
    </xdr:from>
    <xdr:to>
      <xdr:col>51</xdr:col>
      <xdr:colOff>123825</xdr:colOff>
      <xdr:row>43</xdr:row>
      <xdr:rowOff>142875</xdr:rowOff>
    </xdr:to>
    <xdr:sp>
      <xdr:nvSpPr>
        <xdr:cNvPr id="96" name="AutoShape 256"/>
        <xdr:cNvSpPr>
          <a:spLocks/>
        </xdr:cNvSpPr>
      </xdr:nvSpPr>
      <xdr:spPr>
        <a:xfrm rot="10800000" flipH="1">
          <a:off x="1135380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171450</xdr:colOff>
      <xdr:row>43</xdr:row>
      <xdr:rowOff>38100</xdr:rowOff>
    </xdr:from>
    <xdr:to>
      <xdr:col>52</xdr:col>
      <xdr:colOff>133350</xdr:colOff>
      <xdr:row>43</xdr:row>
      <xdr:rowOff>152400</xdr:rowOff>
    </xdr:to>
    <xdr:sp>
      <xdr:nvSpPr>
        <xdr:cNvPr id="97" name="AutoShape 257"/>
        <xdr:cNvSpPr>
          <a:spLocks/>
        </xdr:cNvSpPr>
      </xdr:nvSpPr>
      <xdr:spPr>
        <a:xfrm rot="10800000" flipH="1">
          <a:off x="11544300" y="70008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43</xdr:row>
      <xdr:rowOff>28575</xdr:rowOff>
    </xdr:from>
    <xdr:to>
      <xdr:col>65</xdr:col>
      <xdr:colOff>114300</xdr:colOff>
      <xdr:row>43</xdr:row>
      <xdr:rowOff>142875</xdr:rowOff>
    </xdr:to>
    <xdr:sp>
      <xdr:nvSpPr>
        <xdr:cNvPr id="98" name="AutoShape 258"/>
        <xdr:cNvSpPr>
          <a:spLocks/>
        </xdr:cNvSpPr>
      </xdr:nvSpPr>
      <xdr:spPr>
        <a:xfrm rot="10800000" flipH="1">
          <a:off x="13877925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44</xdr:row>
      <xdr:rowOff>19050</xdr:rowOff>
    </xdr:from>
    <xdr:to>
      <xdr:col>65</xdr:col>
      <xdr:colOff>152400</xdr:colOff>
      <xdr:row>44</xdr:row>
      <xdr:rowOff>133350</xdr:rowOff>
    </xdr:to>
    <xdr:sp>
      <xdr:nvSpPr>
        <xdr:cNvPr id="99" name="AutoShape 259"/>
        <xdr:cNvSpPr>
          <a:spLocks/>
        </xdr:cNvSpPr>
      </xdr:nvSpPr>
      <xdr:spPr>
        <a:xfrm rot="10800000" flipH="1">
          <a:off x="13916025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161925</xdr:colOff>
      <xdr:row>43</xdr:row>
      <xdr:rowOff>28575</xdr:rowOff>
    </xdr:from>
    <xdr:to>
      <xdr:col>66</xdr:col>
      <xdr:colOff>123825</xdr:colOff>
      <xdr:row>43</xdr:row>
      <xdr:rowOff>142875</xdr:rowOff>
    </xdr:to>
    <xdr:sp>
      <xdr:nvSpPr>
        <xdr:cNvPr id="100" name="AutoShape 262"/>
        <xdr:cNvSpPr>
          <a:spLocks/>
        </xdr:cNvSpPr>
      </xdr:nvSpPr>
      <xdr:spPr>
        <a:xfrm rot="10800000" flipH="1">
          <a:off x="14068425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</xdr:colOff>
      <xdr:row>44</xdr:row>
      <xdr:rowOff>19050</xdr:rowOff>
    </xdr:from>
    <xdr:to>
      <xdr:col>66</xdr:col>
      <xdr:colOff>152400</xdr:colOff>
      <xdr:row>44</xdr:row>
      <xdr:rowOff>133350</xdr:rowOff>
    </xdr:to>
    <xdr:sp>
      <xdr:nvSpPr>
        <xdr:cNvPr id="101" name="AutoShape 263"/>
        <xdr:cNvSpPr>
          <a:spLocks/>
        </xdr:cNvSpPr>
      </xdr:nvSpPr>
      <xdr:spPr>
        <a:xfrm rot="10800000" flipH="1">
          <a:off x="1409700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142875</xdr:colOff>
      <xdr:row>43</xdr:row>
      <xdr:rowOff>28575</xdr:rowOff>
    </xdr:from>
    <xdr:to>
      <xdr:col>67</xdr:col>
      <xdr:colOff>104775</xdr:colOff>
      <xdr:row>43</xdr:row>
      <xdr:rowOff>142875</xdr:rowOff>
    </xdr:to>
    <xdr:sp>
      <xdr:nvSpPr>
        <xdr:cNvPr id="102" name="AutoShape 264"/>
        <xdr:cNvSpPr>
          <a:spLocks/>
        </xdr:cNvSpPr>
      </xdr:nvSpPr>
      <xdr:spPr>
        <a:xfrm rot="10800000" flipH="1">
          <a:off x="1423035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44</xdr:row>
      <xdr:rowOff>19050</xdr:rowOff>
    </xdr:from>
    <xdr:to>
      <xdr:col>67</xdr:col>
      <xdr:colOff>142875</xdr:colOff>
      <xdr:row>44</xdr:row>
      <xdr:rowOff>133350</xdr:rowOff>
    </xdr:to>
    <xdr:sp>
      <xdr:nvSpPr>
        <xdr:cNvPr id="103" name="AutoShape 265"/>
        <xdr:cNvSpPr>
          <a:spLocks/>
        </xdr:cNvSpPr>
      </xdr:nvSpPr>
      <xdr:spPr>
        <a:xfrm rot="10800000" flipH="1">
          <a:off x="1426845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152400</xdr:colOff>
      <xdr:row>43</xdr:row>
      <xdr:rowOff>28575</xdr:rowOff>
    </xdr:from>
    <xdr:to>
      <xdr:col>68</xdr:col>
      <xdr:colOff>114300</xdr:colOff>
      <xdr:row>43</xdr:row>
      <xdr:rowOff>142875</xdr:rowOff>
    </xdr:to>
    <xdr:sp>
      <xdr:nvSpPr>
        <xdr:cNvPr id="104" name="AutoShape 266"/>
        <xdr:cNvSpPr>
          <a:spLocks/>
        </xdr:cNvSpPr>
      </xdr:nvSpPr>
      <xdr:spPr>
        <a:xfrm rot="10800000" flipH="1">
          <a:off x="1442085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44</xdr:row>
      <xdr:rowOff>19050</xdr:rowOff>
    </xdr:from>
    <xdr:to>
      <xdr:col>68</xdr:col>
      <xdr:colOff>142875</xdr:colOff>
      <xdr:row>44</xdr:row>
      <xdr:rowOff>133350</xdr:rowOff>
    </xdr:to>
    <xdr:sp>
      <xdr:nvSpPr>
        <xdr:cNvPr id="105" name="AutoShape 267"/>
        <xdr:cNvSpPr>
          <a:spLocks/>
        </xdr:cNvSpPr>
      </xdr:nvSpPr>
      <xdr:spPr>
        <a:xfrm rot="10800000" flipH="1">
          <a:off x="14449425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142875</xdr:colOff>
      <xdr:row>43</xdr:row>
      <xdr:rowOff>28575</xdr:rowOff>
    </xdr:from>
    <xdr:to>
      <xdr:col>69</xdr:col>
      <xdr:colOff>104775</xdr:colOff>
      <xdr:row>43</xdr:row>
      <xdr:rowOff>142875</xdr:rowOff>
    </xdr:to>
    <xdr:sp>
      <xdr:nvSpPr>
        <xdr:cNvPr id="106" name="AutoShape 268"/>
        <xdr:cNvSpPr>
          <a:spLocks/>
        </xdr:cNvSpPr>
      </xdr:nvSpPr>
      <xdr:spPr>
        <a:xfrm rot="10800000" flipH="1">
          <a:off x="1459230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44</xdr:row>
      <xdr:rowOff>19050</xdr:rowOff>
    </xdr:from>
    <xdr:to>
      <xdr:col>69</xdr:col>
      <xdr:colOff>142875</xdr:colOff>
      <xdr:row>44</xdr:row>
      <xdr:rowOff>133350</xdr:rowOff>
    </xdr:to>
    <xdr:sp>
      <xdr:nvSpPr>
        <xdr:cNvPr id="107" name="AutoShape 269"/>
        <xdr:cNvSpPr>
          <a:spLocks/>
        </xdr:cNvSpPr>
      </xdr:nvSpPr>
      <xdr:spPr>
        <a:xfrm rot="10800000" flipH="1">
          <a:off x="1463040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152400</xdr:colOff>
      <xdr:row>43</xdr:row>
      <xdr:rowOff>28575</xdr:rowOff>
    </xdr:from>
    <xdr:to>
      <xdr:col>70</xdr:col>
      <xdr:colOff>114300</xdr:colOff>
      <xdr:row>43</xdr:row>
      <xdr:rowOff>142875</xdr:rowOff>
    </xdr:to>
    <xdr:sp>
      <xdr:nvSpPr>
        <xdr:cNvPr id="108" name="AutoShape 270"/>
        <xdr:cNvSpPr>
          <a:spLocks/>
        </xdr:cNvSpPr>
      </xdr:nvSpPr>
      <xdr:spPr>
        <a:xfrm rot="10800000" flipH="1">
          <a:off x="1478280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</xdr:colOff>
      <xdr:row>44</xdr:row>
      <xdr:rowOff>19050</xdr:rowOff>
    </xdr:from>
    <xdr:to>
      <xdr:col>70</xdr:col>
      <xdr:colOff>152400</xdr:colOff>
      <xdr:row>44</xdr:row>
      <xdr:rowOff>133350</xdr:rowOff>
    </xdr:to>
    <xdr:sp>
      <xdr:nvSpPr>
        <xdr:cNvPr id="109" name="AutoShape 271"/>
        <xdr:cNvSpPr>
          <a:spLocks/>
        </xdr:cNvSpPr>
      </xdr:nvSpPr>
      <xdr:spPr>
        <a:xfrm rot="10800000" flipH="1">
          <a:off x="1482090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161925</xdr:colOff>
      <xdr:row>43</xdr:row>
      <xdr:rowOff>28575</xdr:rowOff>
    </xdr:from>
    <xdr:to>
      <xdr:col>71</xdr:col>
      <xdr:colOff>123825</xdr:colOff>
      <xdr:row>43</xdr:row>
      <xdr:rowOff>142875</xdr:rowOff>
    </xdr:to>
    <xdr:sp>
      <xdr:nvSpPr>
        <xdr:cNvPr id="110" name="AutoShape 272"/>
        <xdr:cNvSpPr>
          <a:spLocks/>
        </xdr:cNvSpPr>
      </xdr:nvSpPr>
      <xdr:spPr>
        <a:xfrm rot="10800000" flipH="1">
          <a:off x="14973300" y="69913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44</xdr:row>
      <xdr:rowOff>19050</xdr:rowOff>
    </xdr:from>
    <xdr:to>
      <xdr:col>71</xdr:col>
      <xdr:colOff>161925</xdr:colOff>
      <xdr:row>44</xdr:row>
      <xdr:rowOff>133350</xdr:rowOff>
    </xdr:to>
    <xdr:sp>
      <xdr:nvSpPr>
        <xdr:cNvPr id="111" name="AutoShape 273"/>
        <xdr:cNvSpPr>
          <a:spLocks/>
        </xdr:cNvSpPr>
      </xdr:nvSpPr>
      <xdr:spPr>
        <a:xfrm rot="10800000" flipH="1">
          <a:off x="15011400" y="7143750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85725</xdr:colOff>
      <xdr:row>50</xdr:row>
      <xdr:rowOff>85725</xdr:rowOff>
    </xdr:from>
    <xdr:to>
      <xdr:col>71</xdr:col>
      <xdr:colOff>0</xdr:colOff>
      <xdr:row>50</xdr:row>
      <xdr:rowOff>85725</xdr:rowOff>
    </xdr:to>
    <xdr:sp>
      <xdr:nvSpPr>
        <xdr:cNvPr id="112" name="Line 277"/>
        <xdr:cNvSpPr>
          <a:spLocks/>
        </xdr:cNvSpPr>
      </xdr:nvSpPr>
      <xdr:spPr>
        <a:xfrm>
          <a:off x="14716125" y="8181975"/>
          <a:ext cx="276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85725</xdr:colOff>
      <xdr:row>50</xdr:row>
      <xdr:rowOff>85725</xdr:rowOff>
    </xdr:from>
    <xdr:to>
      <xdr:col>73</xdr:col>
      <xdr:colOff>0</xdr:colOff>
      <xdr:row>50</xdr:row>
      <xdr:rowOff>85725</xdr:rowOff>
    </xdr:to>
    <xdr:sp>
      <xdr:nvSpPr>
        <xdr:cNvPr id="113" name="Line 278"/>
        <xdr:cNvSpPr>
          <a:spLocks/>
        </xdr:cNvSpPr>
      </xdr:nvSpPr>
      <xdr:spPr>
        <a:xfrm>
          <a:off x="15078075" y="8181975"/>
          <a:ext cx="276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95250</xdr:colOff>
      <xdr:row>50</xdr:row>
      <xdr:rowOff>85725</xdr:rowOff>
    </xdr:from>
    <xdr:to>
      <xdr:col>75</xdr:col>
      <xdr:colOff>19050</xdr:colOff>
      <xdr:row>50</xdr:row>
      <xdr:rowOff>85725</xdr:rowOff>
    </xdr:to>
    <xdr:sp>
      <xdr:nvSpPr>
        <xdr:cNvPr id="114" name="Line 279"/>
        <xdr:cNvSpPr>
          <a:spLocks/>
        </xdr:cNvSpPr>
      </xdr:nvSpPr>
      <xdr:spPr>
        <a:xfrm>
          <a:off x="15449550" y="81819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95250</xdr:rowOff>
    </xdr:from>
    <xdr:to>
      <xdr:col>2</xdr:col>
      <xdr:colOff>0</xdr:colOff>
      <xdr:row>45</xdr:row>
      <xdr:rowOff>95250</xdr:rowOff>
    </xdr:to>
    <xdr:sp>
      <xdr:nvSpPr>
        <xdr:cNvPr id="115" name="Line 280"/>
        <xdr:cNvSpPr>
          <a:spLocks/>
        </xdr:cNvSpPr>
      </xdr:nvSpPr>
      <xdr:spPr>
        <a:xfrm>
          <a:off x="2676525" y="73818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85725</xdr:rowOff>
    </xdr:from>
    <xdr:to>
      <xdr:col>2</xdr:col>
      <xdr:colOff>0</xdr:colOff>
      <xdr:row>46</xdr:row>
      <xdr:rowOff>85725</xdr:rowOff>
    </xdr:to>
    <xdr:sp>
      <xdr:nvSpPr>
        <xdr:cNvPr id="116" name="Line 281"/>
        <xdr:cNvSpPr>
          <a:spLocks/>
        </xdr:cNvSpPr>
      </xdr:nvSpPr>
      <xdr:spPr>
        <a:xfrm>
          <a:off x="2676525" y="7534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85725</xdr:rowOff>
    </xdr:from>
    <xdr:to>
      <xdr:col>4</xdr:col>
      <xdr:colOff>152400</xdr:colOff>
      <xdr:row>46</xdr:row>
      <xdr:rowOff>85725</xdr:rowOff>
    </xdr:to>
    <xdr:sp>
      <xdr:nvSpPr>
        <xdr:cNvPr id="117" name="Line 282"/>
        <xdr:cNvSpPr>
          <a:spLocks/>
        </xdr:cNvSpPr>
      </xdr:nvSpPr>
      <xdr:spPr>
        <a:xfrm>
          <a:off x="2676525" y="7534275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123825</xdr:rowOff>
    </xdr:from>
    <xdr:to>
      <xdr:col>2</xdr:col>
      <xdr:colOff>0</xdr:colOff>
      <xdr:row>47</xdr:row>
      <xdr:rowOff>114300</xdr:rowOff>
    </xdr:to>
    <xdr:sp>
      <xdr:nvSpPr>
        <xdr:cNvPr id="118" name="TextBox 284"/>
        <xdr:cNvSpPr txBox="1">
          <a:spLocks noChangeArrowheads="1"/>
        </xdr:cNvSpPr>
      </xdr:nvSpPr>
      <xdr:spPr>
        <a:xfrm>
          <a:off x="2676525" y="7572375"/>
          <a:ext cx="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5</xdr:col>
      <xdr:colOff>0</xdr:colOff>
      <xdr:row>45</xdr:row>
      <xdr:rowOff>76200</xdr:rowOff>
    </xdr:from>
    <xdr:to>
      <xdr:col>11</xdr:col>
      <xdr:colOff>142875</xdr:colOff>
      <xdr:row>46</xdr:row>
      <xdr:rowOff>76200</xdr:rowOff>
    </xdr:to>
    <xdr:sp>
      <xdr:nvSpPr>
        <xdr:cNvPr id="119" name="TextBox 285"/>
        <xdr:cNvSpPr txBox="1">
          <a:spLocks noChangeArrowheads="1"/>
        </xdr:cNvSpPr>
      </xdr:nvSpPr>
      <xdr:spPr>
        <a:xfrm>
          <a:off x="3162300" y="7362825"/>
          <a:ext cx="111442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Part Dwgs 75% done</a:t>
          </a:r>
        </a:p>
      </xdr:txBody>
    </xdr:sp>
    <xdr:clientData/>
  </xdr:twoCellAnchor>
  <xdr:twoCellAnchor>
    <xdr:from>
      <xdr:col>30</xdr:col>
      <xdr:colOff>0</xdr:colOff>
      <xdr:row>48</xdr:row>
      <xdr:rowOff>85725</xdr:rowOff>
    </xdr:from>
    <xdr:to>
      <xdr:col>35</xdr:col>
      <xdr:colOff>161925</xdr:colOff>
      <xdr:row>48</xdr:row>
      <xdr:rowOff>85725</xdr:rowOff>
    </xdr:to>
    <xdr:sp>
      <xdr:nvSpPr>
        <xdr:cNvPr id="120" name="Line 288"/>
        <xdr:cNvSpPr>
          <a:spLocks/>
        </xdr:cNvSpPr>
      </xdr:nvSpPr>
      <xdr:spPr>
        <a:xfrm>
          <a:off x="7572375" y="7858125"/>
          <a:ext cx="106680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49</xdr:row>
      <xdr:rowOff>76200</xdr:rowOff>
    </xdr:from>
    <xdr:to>
      <xdr:col>59</xdr:col>
      <xdr:colOff>28575</xdr:colOff>
      <xdr:row>49</xdr:row>
      <xdr:rowOff>76200</xdr:rowOff>
    </xdr:to>
    <xdr:sp>
      <xdr:nvSpPr>
        <xdr:cNvPr id="121" name="Line 289"/>
        <xdr:cNvSpPr>
          <a:spLocks/>
        </xdr:cNvSpPr>
      </xdr:nvSpPr>
      <xdr:spPr>
        <a:xfrm>
          <a:off x="9572625" y="8010525"/>
          <a:ext cx="32766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50</xdr:row>
      <xdr:rowOff>133350</xdr:rowOff>
    </xdr:from>
    <xdr:to>
      <xdr:col>74</xdr:col>
      <xdr:colOff>152400</xdr:colOff>
      <xdr:row>59</xdr:row>
      <xdr:rowOff>66675</xdr:rowOff>
    </xdr:to>
    <xdr:sp>
      <xdr:nvSpPr>
        <xdr:cNvPr id="122" name="Line 291"/>
        <xdr:cNvSpPr>
          <a:spLocks/>
        </xdr:cNvSpPr>
      </xdr:nvSpPr>
      <xdr:spPr>
        <a:xfrm flipH="1" flipV="1">
          <a:off x="15001875" y="8229600"/>
          <a:ext cx="685800" cy="1390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50</xdr:row>
      <xdr:rowOff>123825</xdr:rowOff>
    </xdr:from>
    <xdr:to>
      <xdr:col>76</xdr:col>
      <xdr:colOff>171450</xdr:colOff>
      <xdr:row>60</xdr:row>
      <xdr:rowOff>85725</xdr:rowOff>
    </xdr:to>
    <xdr:sp>
      <xdr:nvSpPr>
        <xdr:cNvPr id="123" name="Line 292"/>
        <xdr:cNvSpPr>
          <a:spLocks/>
        </xdr:cNvSpPr>
      </xdr:nvSpPr>
      <xdr:spPr>
        <a:xfrm flipH="1" flipV="1">
          <a:off x="15363825" y="8220075"/>
          <a:ext cx="704850" cy="15811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50</xdr:row>
      <xdr:rowOff>114300</xdr:rowOff>
    </xdr:from>
    <xdr:to>
      <xdr:col>81</xdr:col>
      <xdr:colOff>9525</xdr:colOff>
      <xdr:row>59</xdr:row>
      <xdr:rowOff>47625</xdr:rowOff>
    </xdr:to>
    <xdr:sp>
      <xdr:nvSpPr>
        <xdr:cNvPr id="124" name="Line 293"/>
        <xdr:cNvSpPr>
          <a:spLocks/>
        </xdr:cNvSpPr>
      </xdr:nvSpPr>
      <xdr:spPr>
        <a:xfrm flipH="1" flipV="1">
          <a:off x="15744825" y="8210550"/>
          <a:ext cx="1066800" cy="13906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161925</xdr:colOff>
      <xdr:row>17</xdr:row>
      <xdr:rowOff>38100</xdr:rowOff>
    </xdr:from>
    <xdr:to>
      <xdr:col>73</xdr:col>
      <xdr:colOff>123825</xdr:colOff>
      <xdr:row>17</xdr:row>
      <xdr:rowOff>152400</xdr:rowOff>
    </xdr:to>
    <xdr:sp>
      <xdr:nvSpPr>
        <xdr:cNvPr id="125" name="AutoShape 296"/>
        <xdr:cNvSpPr>
          <a:spLocks/>
        </xdr:cNvSpPr>
      </xdr:nvSpPr>
      <xdr:spPr>
        <a:xfrm rot="10800000" flipH="1">
          <a:off x="1533525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104775</xdr:rowOff>
    </xdr:from>
    <xdr:to>
      <xdr:col>2</xdr:col>
      <xdr:colOff>0</xdr:colOff>
      <xdr:row>11</xdr:row>
      <xdr:rowOff>104775</xdr:rowOff>
    </xdr:to>
    <xdr:sp>
      <xdr:nvSpPr>
        <xdr:cNvPr id="126" name="Line 301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104775</xdr:colOff>
      <xdr:row>22</xdr:row>
      <xdr:rowOff>104775</xdr:rowOff>
    </xdr:from>
    <xdr:to>
      <xdr:col>71</xdr:col>
      <xdr:colOff>104775</xdr:colOff>
      <xdr:row>40</xdr:row>
      <xdr:rowOff>76200</xdr:rowOff>
    </xdr:to>
    <xdr:sp>
      <xdr:nvSpPr>
        <xdr:cNvPr id="127" name="Line 304"/>
        <xdr:cNvSpPr>
          <a:spLocks/>
        </xdr:cNvSpPr>
      </xdr:nvSpPr>
      <xdr:spPr>
        <a:xfrm flipV="1">
          <a:off x="15097125" y="3667125"/>
          <a:ext cx="0" cy="28860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40</xdr:row>
      <xdr:rowOff>85725</xdr:rowOff>
    </xdr:from>
    <xdr:to>
      <xdr:col>72</xdr:col>
      <xdr:colOff>28575</xdr:colOff>
      <xdr:row>40</xdr:row>
      <xdr:rowOff>85725</xdr:rowOff>
    </xdr:to>
    <xdr:sp>
      <xdr:nvSpPr>
        <xdr:cNvPr id="128" name="Line 305"/>
        <xdr:cNvSpPr>
          <a:spLocks/>
        </xdr:cNvSpPr>
      </xdr:nvSpPr>
      <xdr:spPr>
        <a:xfrm>
          <a:off x="15106650" y="6562725"/>
          <a:ext cx="952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0</xdr:rowOff>
    </xdr:from>
    <xdr:to>
      <xdr:col>5</xdr:col>
      <xdr:colOff>142875</xdr:colOff>
      <xdr:row>54</xdr:row>
      <xdr:rowOff>152400</xdr:rowOff>
    </xdr:to>
    <xdr:sp>
      <xdr:nvSpPr>
        <xdr:cNvPr id="129" name="TextBox 306"/>
        <xdr:cNvSpPr txBox="1">
          <a:spLocks noChangeArrowheads="1"/>
        </xdr:cNvSpPr>
      </xdr:nvSpPr>
      <xdr:spPr>
        <a:xfrm>
          <a:off x="2886075" y="8743950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37</xdr:col>
      <xdr:colOff>133350</xdr:colOff>
      <xdr:row>44</xdr:row>
      <xdr:rowOff>9525</xdr:rowOff>
    </xdr:from>
    <xdr:to>
      <xdr:col>38</xdr:col>
      <xdr:colOff>57150</xdr:colOff>
      <xdr:row>45</xdr:row>
      <xdr:rowOff>0</xdr:rowOff>
    </xdr:to>
    <xdr:sp>
      <xdr:nvSpPr>
        <xdr:cNvPr id="130" name="AutoShape 321"/>
        <xdr:cNvSpPr>
          <a:spLocks/>
        </xdr:cNvSpPr>
      </xdr:nvSpPr>
      <xdr:spPr>
        <a:xfrm>
          <a:off x="8972550" y="71342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133350</xdr:colOff>
      <xdr:row>14</xdr:row>
      <xdr:rowOff>85725</xdr:rowOff>
    </xdr:from>
    <xdr:to>
      <xdr:col>63</xdr:col>
      <xdr:colOff>104775</xdr:colOff>
      <xdr:row>14</xdr:row>
      <xdr:rowOff>85725</xdr:rowOff>
    </xdr:to>
    <xdr:sp>
      <xdr:nvSpPr>
        <xdr:cNvPr id="131" name="Line 323"/>
        <xdr:cNvSpPr>
          <a:spLocks/>
        </xdr:cNvSpPr>
      </xdr:nvSpPr>
      <xdr:spPr>
        <a:xfrm>
          <a:off x="12049125" y="2352675"/>
          <a:ext cx="16002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19</xdr:row>
      <xdr:rowOff>0</xdr:rowOff>
    </xdr:from>
    <xdr:to>
      <xdr:col>20</xdr:col>
      <xdr:colOff>133350</xdr:colOff>
      <xdr:row>19</xdr:row>
      <xdr:rowOff>152400</xdr:rowOff>
    </xdr:to>
    <xdr:sp>
      <xdr:nvSpPr>
        <xdr:cNvPr id="132" name="AutoShape 324"/>
        <xdr:cNvSpPr>
          <a:spLocks/>
        </xdr:cNvSpPr>
      </xdr:nvSpPr>
      <xdr:spPr>
        <a:xfrm>
          <a:off x="5791200" y="30765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0</xdr:rowOff>
    </xdr:from>
    <xdr:to>
      <xdr:col>25</xdr:col>
      <xdr:colOff>133350</xdr:colOff>
      <xdr:row>19</xdr:row>
      <xdr:rowOff>152400</xdr:rowOff>
    </xdr:to>
    <xdr:sp>
      <xdr:nvSpPr>
        <xdr:cNvPr id="133" name="AutoShape 325"/>
        <xdr:cNvSpPr>
          <a:spLocks/>
        </xdr:cNvSpPr>
      </xdr:nvSpPr>
      <xdr:spPr>
        <a:xfrm>
          <a:off x="6696075" y="30765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28</xdr:row>
      <xdr:rowOff>9525</xdr:rowOff>
    </xdr:from>
    <xdr:to>
      <xdr:col>28</xdr:col>
      <xdr:colOff>161925</xdr:colOff>
      <xdr:row>29</xdr:row>
      <xdr:rowOff>0</xdr:rowOff>
    </xdr:to>
    <xdr:sp>
      <xdr:nvSpPr>
        <xdr:cNvPr id="134" name="AutoShape 326"/>
        <xdr:cNvSpPr>
          <a:spLocks/>
        </xdr:cNvSpPr>
      </xdr:nvSpPr>
      <xdr:spPr>
        <a:xfrm>
          <a:off x="7267575" y="4543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28</xdr:row>
      <xdr:rowOff>9525</xdr:rowOff>
    </xdr:from>
    <xdr:to>
      <xdr:col>34</xdr:col>
      <xdr:colOff>19050</xdr:colOff>
      <xdr:row>29</xdr:row>
      <xdr:rowOff>0</xdr:rowOff>
    </xdr:to>
    <xdr:sp>
      <xdr:nvSpPr>
        <xdr:cNvPr id="135" name="AutoShape 327"/>
        <xdr:cNvSpPr>
          <a:spLocks/>
        </xdr:cNvSpPr>
      </xdr:nvSpPr>
      <xdr:spPr>
        <a:xfrm>
          <a:off x="8210550" y="4543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22</xdr:row>
      <xdr:rowOff>76200</xdr:rowOff>
    </xdr:from>
    <xdr:to>
      <xdr:col>50</xdr:col>
      <xdr:colOff>9525</xdr:colOff>
      <xdr:row>22</xdr:row>
      <xdr:rowOff>76200</xdr:rowOff>
    </xdr:to>
    <xdr:sp>
      <xdr:nvSpPr>
        <xdr:cNvPr id="136" name="Line 328"/>
        <xdr:cNvSpPr>
          <a:spLocks/>
        </xdr:cNvSpPr>
      </xdr:nvSpPr>
      <xdr:spPr>
        <a:xfrm>
          <a:off x="8124825" y="3638550"/>
          <a:ext cx="3076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54</xdr:row>
      <xdr:rowOff>85725</xdr:rowOff>
    </xdr:from>
    <xdr:to>
      <xdr:col>38</xdr:col>
      <xdr:colOff>19050</xdr:colOff>
      <xdr:row>54</xdr:row>
      <xdr:rowOff>85725</xdr:rowOff>
    </xdr:to>
    <xdr:sp>
      <xdr:nvSpPr>
        <xdr:cNvPr id="137" name="Line 329"/>
        <xdr:cNvSpPr>
          <a:spLocks/>
        </xdr:cNvSpPr>
      </xdr:nvSpPr>
      <xdr:spPr>
        <a:xfrm>
          <a:off x="8124825" y="8829675"/>
          <a:ext cx="914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85725</xdr:rowOff>
    </xdr:from>
    <xdr:to>
      <xdr:col>29</xdr:col>
      <xdr:colOff>171450</xdr:colOff>
      <xdr:row>46</xdr:row>
      <xdr:rowOff>85725</xdr:rowOff>
    </xdr:to>
    <xdr:sp>
      <xdr:nvSpPr>
        <xdr:cNvPr id="138" name="Line 330"/>
        <xdr:cNvSpPr>
          <a:spLocks/>
        </xdr:cNvSpPr>
      </xdr:nvSpPr>
      <xdr:spPr>
        <a:xfrm>
          <a:off x="7029450" y="753427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45</xdr:row>
      <xdr:rowOff>123825</xdr:rowOff>
    </xdr:from>
    <xdr:to>
      <xdr:col>38</xdr:col>
      <xdr:colOff>161925</xdr:colOff>
      <xdr:row>46</xdr:row>
      <xdr:rowOff>142875</xdr:rowOff>
    </xdr:to>
    <xdr:sp>
      <xdr:nvSpPr>
        <xdr:cNvPr id="139" name="TextBox 331"/>
        <xdr:cNvSpPr txBox="1">
          <a:spLocks noChangeArrowheads="1"/>
        </xdr:cNvSpPr>
      </xdr:nvSpPr>
      <xdr:spPr>
        <a:xfrm>
          <a:off x="7667625" y="7410450"/>
          <a:ext cx="1514475" cy="180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Finish prts dwg and assemblies</a:t>
          </a:r>
        </a:p>
      </xdr:txBody>
    </xdr:sp>
    <xdr:clientData/>
  </xdr:twoCellAnchor>
  <xdr:twoCellAnchor>
    <xdr:from>
      <xdr:col>30</xdr:col>
      <xdr:colOff>0</xdr:colOff>
      <xdr:row>47</xdr:row>
      <xdr:rowOff>85725</xdr:rowOff>
    </xdr:from>
    <xdr:to>
      <xdr:col>32</xdr:col>
      <xdr:colOff>9525</xdr:colOff>
      <xdr:row>47</xdr:row>
      <xdr:rowOff>85725</xdr:rowOff>
    </xdr:to>
    <xdr:sp>
      <xdr:nvSpPr>
        <xdr:cNvPr id="140" name="Line 332"/>
        <xdr:cNvSpPr>
          <a:spLocks/>
        </xdr:cNvSpPr>
      </xdr:nvSpPr>
      <xdr:spPr>
        <a:xfrm>
          <a:off x="7572375" y="769620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44</xdr:row>
      <xdr:rowOff>0</xdr:rowOff>
    </xdr:from>
    <xdr:to>
      <xdr:col>32</xdr:col>
      <xdr:colOff>76200</xdr:colOff>
      <xdr:row>44</xdr:row>
      <xdr:rowOff>152400</xdr:rowOff>
    </xdr:to>
    <xdr:sp>
      <xdr:nvSpPr>
        <xdr:cNvPr id="141" name="AutoShape 333"/>
        <xdr:cNvSpPr>
          <a:spLocks/>
        </xdr:cNvSpPr>
      </xdr:nvSpPr>
      <xdr:spPr>
        <a:xfrm>
          <a:off x="7905750" y="71247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85725</xdr:rowOff>
    </xdr:from>
    <xdr:to>
      <xdr:col>42</xdr:col>
      <xdr:colOff>0</xdr:colOff>
      <xdr:row>55</xdr:row>
      <xdr:rowOff>85725</xdr:rowOff>
    </xdr:to>
    <xdr:sp>
      <xdr:nvSpPr>
        <xdr:cNvPr id="142" name="Line 336"/>
        <xdr:cNvSpPr>
          <a:spLocks/>
        </xdr:cNvSpPr>
      </xdr:nvSpPr>
      <xdr:spPr>
        <a:xfrm>
          <a:off x="9020175" y="8991600"/>
          <a:ext cx="723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171450</xdr:colOff>
      <xdr:row>56</xdr:row>
      <xdr:rowOff>85725</xdr:rowOff>
    </xdr:from>
    <xdr:to>
      <xdr:col>44</xdr:col>
      <xdr:colOff>161925</xdr:colOff>
      <xdr:row>56</xdr:row>
      <xdr:rowOff>85725</xdr:rowOff>
    </xdr:to>
    <xdr:sp>
      <xdr:nvSpPr>
        <xdr:cNvPr id="143" name="Line 337"/>
        <xdr:cNvSpPr>
          <a:spLocks/>
        </xdr:cNvSpPr>
      </xdr:nvSpPr>
      <xdr:spPr>
        <a:xfrm>
          <a:off x="9734550" y="915352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57</xdr:row>
      <xdr:rowOff>85725</xdr:rowOff>
    </xdr:from>
    <xdr:to>
      <xdr:col>44</xdr:col>
      <xdr:colOff>171450</xdr:colOff>
      <xdr:row>57</xdr:row>
      <xdr:rowOff>85725</xdr:rowOff>
    </xdr:to>
    <xdr:sp>
      <xdr:nvSpPr>
        <xdr:cNvPr id="144" name="Line 338"/>
        <xdr:cNvSpPr>
          <a:spLocks/>
        </xdr:cNvSpPr>
      </xdr:nvSpPr>
      <xdr:spPr>
        <a:xfrm>
          <a:off x="9210675" y="9315450"/>
          <a:ext cx="106680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85725</xdr:colOff>
      <xdr:row>53</xdr:row>
      <xdr:rowOff>0</xdr:rowOff>
    </xdr:to>
    <xdr:sp>
      <xdr:nvSpPr>
        <xdr:cNvPr id="145" name="AutoShape 339"/>
        <xdr:cNvSpPr>
          <a:spLocks/>
        </xdr:cNvSpPr>
      </xdr:nvSpPr>
      <xdr:spPr>
        <a:xfrm>
          <a:off x="10287000" y="84201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171450</xdr:colOff>
      <xdr:row>52</xdr:row>
      <xdr:rowOff>0</xdr:rowOff>
    </xdr:from>
    <xdr:to>
      <xdr:col>51</xdr:col>
      <xdr:colOff>76200</xdr:colOff>
      <xdr:row>53</xdr:row>
      <xdr:rowOff>0</xdr:rowOff>
    </xdr:to>
    <xdr:sp>
      <xdr:nvSpPr>
        <xdr:cNvPr id="146" name="AutoShape 340"/>
        <xdr:cNvSpPr>
          <a:spLocks/>
        </xdr:cNvSpPr>
      </xdr:nvSpPr>
      <xdr:spPr>
        <a:xfrm>
          <a:off x="11363325" y="84201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85725</xdr:rowOff>
    </xdr:from>
    <xdr:to>
      <xdr:col>13</xdr:col>
      <xdr:colOff>19050</xdr:colOff>
      <xdr:row>65</xdr:row>
      <xdr:rowOff>85725</xdr:rowOff>
    </xdr:to>
    <xdr:sp>
      <xdr:nvSpPr>
        <xdr:cNvPr id="147" name="Line 343"/>
        <xdr:cNvSpPr>
          <a:spLocks/>
        </xdr:cNvSpPr>
      </xdr:nvSpPr>
      <xdr:spPr>
        <a:xfrm>
          <a:off x="4314825" y="10610850"/>
          <a:ext cx="200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85725</xdr:rowOff>
    </xdr:from>
    <xdr:to>
      <xdr:col>49</xdr:col>
      <xdr:colOff>9525</xdr:colOff>
      <xdr:row>64</xdr:row>
      <xdr:rowOff>85725</xdr:rowOff>
    </xdr:to>
    <xdr:sp>
      <xdr:nvSpPr>
        <xdr:cNvPr id="148" name="Line 344"/>
        <xdr:cNvSpPr>
          <a:spLocks/>
        </xdr:cNvSpPr>
      </xdr:nvSpPr>
      <xdr:spPr>
        <a:xfrm>
          <a:off x="10467975" y="10448925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11</xdr:row>
      <xdr:rowOff>38100</xdr:rowOff>
    </xdr:from>
    <xdr:to>
      <xdr:col>14</xdr:col>
      <xdr:colOff>28575</xdr:colOff>
      <xdr:row>13</xdr:row>
      <xdr:rowOff>9525</xdr:rowOff>
    </xdr:to>
    <xdr:grpSp>
      <xdr:nvGrpSpPr>
        <xdr:cNvPr id="149" name="Group 348"/>
        <xdr:cNvGrpSpPr>
          <a:grpSpLocks/>
        </xdr:cNvGrpSpPr>
      </xdr:nvGrpSpPr>
      <xdr:grpSpPr>
        <a:xfrm>
          <a:off x="4305300" y="1819275"/>
          <a:ext cx="400050" cy="295275"/>
          <a:chOff x="471" y="191"/>
          <a:chExt cx="42" cy="31"/>
        </a:xfrm>
        <a:solidFill>
          <a:srgbClr val="FFFFFF"/>
        </a:solidFill>
      </xdr:grpSpPr>
      <xdr:sp>
        <xdr:nvSpPr>
          <xdr:cNvPr id="150" name="Line 345"/>
          <xdr:cNvSpPr>
            <a:spLocks/>
          </xdr:cNvSpPr>
        </xdr:nvSpPr>
        <xdr:spPr>
          <a:xfrm>
            <a:off x="472" y="204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346"/>
          <xdr:cNvSpPr>
            <a:spLocks/>
          </xdr:cNvSpPr>
        </xdr:nvSpPr>
        <xdr:spPr>
          <a:xfrm>
            <a:off x="510" y="205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TextBox 347"/>
          <xdr:cNvSpPr txBox="1">
            <a:spLocks noChangeArrowheads="1"/>
          </xdr:cNvSpPr>
        </xdr:nvSpPr>
        <xdr:spPr>
          <a:xfrm>
            <a:off x="471" y="191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  <xdr:twoCellAnchor>
    <xdr:from>
      <xdr:col>32</xdr:col>
      <xdr:colOff>171450</xdr:colOff>
      <xdr:row>21</xdr:row>
      <xdr:rowOff>19050</xdr:rowOff>
    </xdr:from>
    <xdr:to>
      <xdr:col>35</xdr:col>
      <xdr:colOff>28575</xdr:colOff>
      <xdr:row>22</xdr:row>
      <xdr:rowOff>152400</xdr:rowOff>
    </xdr:to>
    <xdr:grpSp>
      <xdr:nvGrpSpPr>
        <xdr:cNvPr id="153" name="Group 351"/>
        <xdr:cNvGrpSpPr>
          <a:grpSpLocks/>
        </xdr:cNvGrpSpPr>
      </xdr:nvGrpSpPr>
      <xdr:grpSpPr>
        <a:xfrm>
          <a:off x="8105775" y="3419475"/>
          <a:ext cx="400050" cy="295275"/>
          <a:chOff x="471" y="191"/>
          <a:chExt cx="42" cy="31"/>
        </a:xfrm>
        <a:solidFill>
          <a:srgbClr val="FFFFFF"/>
        </a:solidFill>
      </xdr:grpSpPr>
      <xdr:sp>
        <xdr:nvSpPr>
          <xdr:cNvPr id="154" name="Line 352"/>
          <xdr:cNvSpPr>
            <a:spLocks/>
          </xdr:cNvSpPr>
        </xdr:nvSpPr>
        <xdr:spPr>
          <a:xfrm>
            <a:off x="472" y="204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53"/>
          <xdr:cNvSpPr>
            <a:spLocks/>
          </xdr:cNvSpPr>
        </xdr:nvSpPr>
        <xdr:spPr>
          <a:xfrm>
            <a:off x="510" y="205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Box 354"/>
          <xdr:cNvSpPr txBox="1">
            <a:spLocks noChangeArrowheads="1"/>
          </xdr:cNvSpPr>
        </xdr:nvSpPr>
        <xdr:spPr>
          <a:xfrm>
            <a:off x="471" y="191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  <xdr:twoCellAnchor>
    <xdr:from>
      <xdr:col>37</xdr:col>
      <xdr:colOff>9525</xdr:colOff>
      <xdr:row>36</xdr:row>
      <xdr:rowOff>9525</xdr:rowOff>
    </xdr:from>
    <xdr:to>
      <xdr:col>39</xdr:col>
      <xdr:colOff>47625</xdr:colOff>
      <xdr:row>37</xdr:row>
      <xdr:rowOff>142875</xdr:rowOff>
    </xdr:to>
    <xdr:grpSp>
      <xdr:nvGrpSpPr>
        <xdr:cNvPr id="157" name="Group 355"/>
        <xdr:cNvGrpSpPr>
          <a:grpSpLocks/>
        </xdr:cNvGrpSpPr>
      </xdr:nvGrpSpPr>
      <xdr:grpSpPr>
        <a:xfrm>
          <a:off x="8848725" y="5838825"/>
          <a:ext cx="400050" cy="295275"/>
          <a:chOff x="471" y="191"/>
          <a:chExt cx="42" cy="31"/>
        </a:xfrm>
        <a:solidFill>
          <a:srgbClr val="FFFFFF"/>
        </a:solidFill>
      </xdr:grpSpPr>
      <xdr:sp>
        <xdr:nvSpPr>
          <xdr:cNvPr id="158" name="Line 356"/>
          <xdr:cNvSpPr>
            <a:spLocks/>
          </xdr:cNvSpPr>
        </xdr:nvSpPr>
        <xdr:spPr>
          <a:xfrm>
            <a:off x="472" y="204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357"/>
          <xdr:cNvSpPr>
            <a:spLocks/>
          </xdr:cNvSpPr>
        </xdr:nvSpPr>
        <xdr:spPr>
          <a:xfrm>
            <a:off x="510" y="205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TextBox 358"/>
          <xdr:cNvSpPr txBox="1">
            <a:spLocks noChangeArrowheads="1"/>
          </xdr:cNvSpPr>
        </xdr:nvSpPr>
        <xdr:spPr>
          <a:xfrm>
            <a:off x="471" y="191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  <xdr:twoCellAnchor>
    <xdr:from>
      <xdr:col>41</xdr:col>
      <xdr:colOff>0</xdr:colOff>
      <xdr:row>48</xdr:row>
      <xdr:rowOff>19050</xdr:rowOff>
    </xdr:from>
    <xdr:to>
      <xdr:col>43</xdr:col>
      <xdr:colOff>38100</xdr:colOff>
      <xdr:row>49</xdr:row>
      <xdr:rowOff>152400</xdr:rowOff>
    </xdr:to>
    <xdr:grpSp>
      <xdr:nvGrpSpPr>
        <xdr:cNvPr id="161" name="Group 359"/>
        <xdr:cNvGrpSpPr>
          <a:grpSpLocks/>
        </xdr:cNvGrpSpPr>
      </xdr:nvGrpSpPr>
      <xdr:grpSpPr>
        <a:xfrm>
          <a:off x="9563100" y="7791450"/>
          <a:ext cx="400050" cy="295275"/>
          <a:chOff x="471" y="191"/>
          <a:chExt cx="42" cy="31"/>
        </a:xfrm>
        <a:solidFill>
          <a:srgbClr val="FFFFFF"/>
        </a:solidFill>
      </xdr:grpSpPr>
      <xdr:sp>
        <xdr:nvSpPr>
          <xdr:cNvPr id="162" name="Line 360"/>
          <xdr:cNvSpPr>
            <a:spLocks/>
          </xdr:cNvSpPr>
        </xdr:nvSpPr>
        <xdr:spPr>
          <a:xfrm>
            <a:off x="472" y="204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61"/>
          <xdr:cNvSpPr>
            <a:spLocks/>
          </xdr:cNvSpPr>
        </xdr:nvSpPr>
        <xdr:spPr>
          <a:xfrm>
            <a:off x="510" y="205"/>
            <a:ext cx="0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Box 362"/>
          <xdr:cNvSpPr txBox="1">
            <a:spLocks noChangeArrowheads="1"/>
          </xdr:cNvSpPr>
        </xdr:nvSpPr>
        <xdr:spPr>
          <a:xfrm>
            <a:off x="471" y="191"/>
            <a:ext cx="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Procmt</a:t>
            </a:r>
          </a:p>
        </xdr:txBody>
      </xdr:sp>
    </xdr:grpSp>
    <xdr:clientData/>
  </xdr:twoCellAnchor>
  <xdr:twoCellAnchor>
    <xdr:from>
      <xdr:col>21</xdr:col>
      <xdr:colOff>19050</xdr:colOff>
      <xdr:row>33</xdr:row>
      <xdr:rowOff>85725</xdr:rowOff>
    </xdr:from>
    <xdr:to>
      <xdr:col>25</xdr:col>
      <xdr:colOff>38100</xdr:colOff>
      <xdr:row>33</xdr:row>
      <xdr:rowOff>85725</xdr:rowOff>
    </xdr:to>
    <xdr:sp>
      <xdr:nvSpPr>
        <xdr:cNvPr id="165" name="Line 363"/>
        <xdr:cNvSpPr>
          <a:spLocks/>
        </xdr:cNvSpPr>
      </xdr:nvSpPr>
      <xdr:spPr>
        <a:xfrm>
          <a:off x="5962650" y="542925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@,%20C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7"/>
  <sheetViews>
    <sheetView workbookViewId="0" topLeftCell="A1">
      <selection activeCell="AP65" sqref="AP65"/>
    </sheetView>
  </sheetViews>
  <sheetFormatPr defaultColWidth="9.140625" defaultRowHeight="12.75"/>
  <cols>
    <col min="1" max="1" width="4.7109375" style="3" customWidth="1"/>
    <col min="2" max="2" width="35.421875" style="0" customWidth="1"/>
    <col min="3" max="11" width="2.421875" style="46" customWidth="1"/>
    <col min="12" max="86" width="2.7109375" style="0" customWidth="1"/>
    <col min="87" max="87" width="3.28125" style="0" customWidth="1"/>
  </cols>
  <sheetData>
    <row r="1" spans="1:86" ht="12.75">
      <c r="A1" s="11"/>
      <c r="B1" s="12" t="s">
        <v>112</v>
      </c>
      <c r="C1" s="51"/>
      <c r="D1" s="52"/>
      <c r="E1" s="84" t="s">
        <v>12</v>
      </c>
      <c r="F1" s="50"/>
      <c r="G1" s="50"/>
      <c r="H1" s="50"/>
      <c r="I1" s="50"/>
      <c r="J1" s="50"/>
      <c r="K1" s="50"/>
      <c r="L1" s="13"/>
      <c r="M1" s="12"/>
      <c r="N1" s="84" t="s">
        <v>15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3"/>
      <c r="BM1" s="14"/>
      <c r="BN1" s="12"/>
      <c r="BO1" s="12"/>
      <c r="BP1" s="12" t="s">
        <v>24</v>
      </c>
      <c r="BQ1" s="14"/>
      <c r="BR1" s="14"/>
      <c r="BS1" s="14"/>
      <c r="BT1" s="14"/>
      <c r="BU1" s="12"/>
      <c r="BV1" s="12"/>
      <c r="BW1" s="42"/>
      <c r="BX1" s="12"/>
      <c r="BY1" s="12" t="s">
        <v>25</v>
      </c>
      <c r="BZ1" s="12"/>
      <c r="CA1" s="12"/>
      <c r="CB1" s="12"/>
      <c r="CC1" s="12"/>
      <c r="CD1" s="12"/>
      <c r="CE1" s="12"/>
      <c r="CF1" s="12"/>
      <c r="CG1" s="12"/>
      <c r="CH1" s="12"/>
    </row>
    <row r="2" spans="1:86" ht="12.75">
      <c r="A2" s="8"/>
      <c r="C2" s="45"/>
      <c r="D2" s="47"/>
      <c r="E2" s="46" t="s">
        <v>10</v>
      </c>
      <c r="H2" s="45"/>
      <c r="I2" s="46" t="s">
        <v>11</v>
      </c>
      <c r="L2" s="37"/>
      <c r="M2" s="39" t="s">
        <v>99</v>
      </c>
      <c r="N2" s="39"/>
      <c r="O2" s="39"/>
      <c r="P2" s="39"/>
      <c r="Q2" s="78"/>
      <c r="R2" s="39"/>
      <c r="S2" s="39" t="s">
        <v>100</v>
      </c>
      <c r="T2" s="39"/>
      <c r="U2" s="78"/>
      <c r="V2" s="39"/>
      <c r="W2" s="39" t="s">
        <v>101</v>
      </c>
      <c r="X2" s="39"/>
      <c r="Y2" s="37"/>
      <c r="Z2" s="39"/>
      <c r="AA2" s="39" t="s">
        <v>102</v>
      </c>
      <c r="AB2" s="39"/>
      <c r="AC2" s="39"/>
      <c r="AD2" s="37"/>
      <c r="AE2" s="39" t="s">
        <v>4</v>
      </c>
      <c r="AF2" s="39"/>
      <c r="AG2" s="39"/>
      <c r="AH2" s="37"/>
      <c r="AI2" s="39" t="s">
        <v>5</v>
      </c>
      <c r="AJ2" s="39"/>
      <c r="AK2" s="39"/>
      <c r="AL2" s="37"/>
      <c r="AM2" s="39" t="s">
        <v>6</v>
      </c>
      <c r="AN2" s="39"/>
      <c r="AO2" s="39"/>
      <c r="AP2" s="37"/>
      <c r="AQ2" s="39" t="s">
        <v>7</v>
      </c>
      <c r="AR2" s="39"/>
      <c r="AS2" s="39"/>
      <c r="AT2" s="39"/>
      <c r="AU2" s="37"/>
      <c r="AV2" s="39" t="s">
        <v>8</v>
      </c>
      <c r="AW2" s="39"/>
      <c r="AX2" s="39"/>
      <c r="AY2" s="37"/>
      <c r="AZ2" s="39" t="s">
        <v>9</v>
      </c>
      <c r="BA2" s="39"/>
      <c r="BB2" s="39"/>
      <c r="BC2" s="39"/>
      <c r="BD2" s="37"/>
      <c r="BE2" s="39" t="s">
        <v>10</v>
      </c>
      <c r="BF2" s="39"/>
      <c r="BG2" s="39"/>
      <c r="BH2" s="37"/>
      <c r="BI2" s="39" t="s">
        <v>11</v>
      </c>
      <c r="BJ2" s="39"/>
      <c r="BK2" s="39"/>
      <c r="BL2" s="37" t="s">
        <v>16</v>
      </c>
      <c r="BM2" s="38" t="s">
        <v>17</v>
      </c>
      <c r="BN2" s="39" t="s">
        <v>18</v>
      </c>
      <c r="BO2" s="38" t="s">
        <v>19</v>
      </c>
      <c r="BP2" s="39" t="s">
        <v>20</v>
      </c>
      <c r="BQ2" s="39" t="s">
        <v>21</v>
      </c>
      <c r="BR2" s="38" t="s">
        <v>22</v>
      </c>
      <c r="BS2" s="38" t="s">
        <v>21</v>
      </c>
      <c r="BT2" s="39" t="s">
        <v>19</v>
      </c>
      <c r="BU2" s="40" t="s">
        <v>19</v>
      </c>
      <c r="BV2" s="38" t="s">
        <v>22</v>
      </c>
      <c r="BW2" s="41" t="s">
        <v>23</v>
      </c>
      <c r="BX2" s="37" t="s">
        <v>16</v>
      </c>
      <c r="BY2" s="38" t="s">
        <v>17</v>
      </c>
      <c r="BZ2" s="39" t="s">
        <v>18</v>
      </c>
      <c r="CA2" s="44" t="s">
        <v>19</v>
      </c>
      <c r="CB2" s="39" t="s">
        <v>20</v>
      </c>
      <c r="CC2" s="39" t="s">
        <v>21</v>
      </c>
      <c r="CD2" s="39" t="s">
        <v>22</v>
      </c>
      <c r="CE2" s="39" t="s">
        <v>21</v>
      </c>
      <c r="CF2" s="39" t="s">
        <v>19</v>
      </c>
      <c r="CG2" s="39" t="s">
        <v>19</v>
      </c>
      <c r="CH2" s="39" t="s">
        <v>22</v>
      </c>
    </row>
    <row r="3" spans="1:86" ht="12.75" customHeight="1">
      <c r="A3" s="68" t="s">
        <v>1</v>
      </c>
      <c r="B3" s="15" t="s">
        <v>2</v>
      </c>
      <c r="C3" s="49">
        <v>1</v>
      </c>
      <c r="D3" s="48">
        <f>C3+7</f>
        <v>8</v>
      </c>
      <c r="E3" s="48">
        <f>D3+7</f>
        <v>15</v>
      </c>
      <c r="F3" s="48">
        <f>E3+7</f>
        <v>22</v>
      </c>
      <c r="G3" s="48">
        <f>F3+7</f>
        <v>29</v>
      </c>
      <c r="H3" s="49">
        <v>5</v>
      </c>
      <c r="I3" s="48">
        <f>H3+7</f>
        <v>12</v>
      </c>
      <c r="J3" s="48">
        <f>I3+7</f>
        <v>19</v>
      </c>
      <c r="K3" s="48">
        <f>J3+7</f>
        <v>26</v>
      </c>
      <c r="L3" s="35">
        <v>3</v>
      </c>
      <c r="M3" s="34">
        <v>10</v>
      </c>
      <c r="N3" s="34">
        <v>17</v>
      </c>
      <c r="O3" s="34">
        <v>24</v>
      </c>
      <c r="P3" s="34">
        <v>31</v>
      </c>
      <c r="Q3" s="35">
        <v>7</v>
      </c>
      <c r="R3" s="34">
        <v>14</v>
      </c>
      <c r="S3" s="34">
        <v>21</v>
      </c>
      <c r="T3" s="34">
        <v>28</v>
      </c>
      <c r="U3" s="49">
        <v>5</v>
      </c>
      <c r="V3" s="48">
        <f>U3+7</f>
        <v>12</v>
      </c>
      <c r="W3" s="48">
        <f>V3+7</f>
        <v>19</v>
      </c>
      <c r="X3" s="48">
        <f>W3+7</f>
        <v>26</v>
      </c>
      <c r="Y3" s="35">
        <v>2</v>
      </c>
      <c r="Z3" s="34">
        <v>9</v>
      </c>
      <c r="AA3" s="34">
        <v>16</v>
      </c>
      <c r="AB3" s="34">
        <v>23</v>
      </c>
      <c r="AC3" s="34">
        <v>30</v>
      </c>
      <c r="AD3" s="35">
        <v>6</v>
      </c>
      <c r="AE3" s="34">
        <v>13</v>
      </c>
      <c r="AF3" s="34">
        <v>20</v>
      </c>
      <c r="AG3" s="34">
        <v>27</v>
      </c>
      <c r="AH3" s="35">
        <v>6</v>
      </c>
      <c r="AI3" s="34">
        <v>13</v>
      </c>
      <c r="AJ3" s="34">
        <v>20</v>
      </c>
      <c r="AK3" s="34">
        <v>27</v>
      </c>
      <c r="AL3" s="35">
        <v>3</v>
      </c>
      <c r="AM3" s="34">
        <v>10</v>
      </c>
      <c r="AN3" s="34">
        <v>17</v>
      </c>
      <c r="AO3" s="34">
        <v>24</v>
      </c>
      <c r="AP3" s="49">
        <v>1</v>
      </c>
      <c r="AQ3" s="48">
        <f>AP3+7</f>
        <v>8</v>
      </c>
      <c r="AR3" s="48">
        <f>AQ3+7</f>
        <v>15</v>
      </c>
      <c r="AS3" s="48">
        <f>AR3+7</f>
        <v>22</v>
      </c>
      <c r="AT3" s="48">
        <f>AS3+7</f>
        <v>29</v>
      </c>
      <c r="AU3" s="49">
        <v>5</v>
      </c>
      <c r="AV3" s="48">
        <f>AU3+7</f>
        <v>12</v>
      </c>
      <c r="AW3" s="48">
        <f>AV3+7</f>
        <v>19</v>
      </c>
      <c r="AX3" s="48">
        <f>AW3+7</f>
        <v>26</v>
      </c>
      <c r="AY3" s="35">
        <v>3</v>
      </c>
      <c r="AZ3" s="34">
        <v>10</v>
      </c>
      <c r="BA3" s="34">
        <v>17</v>
      </c>
      <c r="BB3" s="34">
        <v>24</v>
      </c>
      <c r="BC3" s="34">
        <v>31</v>
      </c>
      <c r="BD3" s="35">
        <v>7</v>
      </c>
      <c r="BE3" s="34">
        <v>14</v>
      </c>
      <c r="BF3" s="34">
        <v>21</v>
      </c>
      <c r="BG3" s="34">
        <v>28</v>
      </c>
      <c r="BH3" s="49">
        <v>4</v>
      </c>
      <c r="BI3" s="48">
        <v>11</v>
      </c>
      <c r="BJ3" s="48">
        <v>18</v>
      </c>
      <c r="BK3" s="48">
        <v>25</v>
      </c>
      <c r="BL3" s="35"/>
      <c r="BM3" s="33"/>
      <c r="BN3" s="33"/>
      <c r="BO3" s="33"/>
      <c r="BP3" s="33"/>
      <c r="BQ3" s="34"/>
      <c r="BR3" s="33"/>
      <c r="BS3" s="33"/>
      <c r="BT3" s="33"/>
      <c r="BU3" s="33"/>
      <c r="BV3" s="33"/>
      <c r="BW3" s="43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3" ht="12.75">
      <c r="A4" s="9"/>
      <c r="B4" s="30"/>
      <c r="C4" s="54"/>
      <c r="D4" s="53"/>
      <c r="E4" s="53"/>
      <c r="F4" s="53"/>
      <c r="G4" s="53"/>
      <c r="H4" s="54"/>
      <c r="I4" s="53"/>
      <c r="K4" s="53"/>
      <c r="L4" s="31"/>
      <c r="M4" s="77"/>
      <c r="N4" s="77"/>
      <c r="O4" s="77"/>
      <c r="P4" s="77"/>
      <c r="Q4" s="31"/>
      <c r="R4" s="77"/>
      <c r="S4" s="77"/>
      <c r="T4" s="77"/>
      <c r="U4" s="31"/>
      <c r="V4" s="77"/>
      <c r="W4" s="77"/>
      <c r="X4" s="77"/>
      <c r="Y4" s="31"/>
      <c r="Z4" s="77"/>
      <c r="AA4" s="77"/>
      <c r="AB4" s="77"/>
      <c r="AC4" s="77"/>
      <c r="AD4" s="31"/>
      <c r="AE4" s="77"/>
      <c r="AF4" s="77"/>
      <c r="AG4" s="77"/>
      <c r="AH4" s="31"/>
      <c r="AI4" s="77"/>
      <c r="AJ4" s="77"/>
      <c r="AK4" s="77"/>
      <c r="AL4" s="31"/>
      <c r="AM4" s="77"/>
      <c r="AN4" s="77"/>
      <c r="AO4" s="77"/>
      <c r="AP4" s="31"/>
      <c r="AQ4" s="77"/>
      <c r="AR4" s="77"/>
      <c r="AS4" s="77"/>
      <c r="AT4" s="77"/>
      <c r="AU4" s="31"/>
      <c r="AV4" s="77"/>
      <c r="AW4" s="77"/>
      <c r="AX4" s="77"/>
      <c r="AY4" s="31"/>
      <c r="AZ4" s="77"/>
      <c r="BA4" s="77"/>
      <c r="BB4" s="77"/>
      <c r="BC4" s="77"/>
      <c r="BD4" s="31"/>
      <c r="BE4" s="77"/>
      <c r="BF4" s="77"/>
      <c r="BG4" s="77"/>
      <c r="BH4" s="31"/>
      <c r="BI4" s="77"/>
      <c r="BJ4" s="77"/>
      <c r="BK4" s="77"/>
      <c r="BL4" s="6"/>
      <c r="BW4" s="36"/>
      <c r="CE4" s="75" t="s">
        <v>35</v>
      </c>
    </row>
    <row r="5" spans="1:84" ht="12.75">
      <c r="A5" s="9"/>
      <c r="B5" s="30"/>
      <c r="C5" s="54"/>
      <c r="D5" s="53"/>
      <c r="E5" s="53"/>
      <c r="F5" s="53"/>
      <c r="G5" s="53"/>
      <c r="H5" s="54"/>
      <c r="I5" s="53"/>
      <c r="K5" s="53"/>
      <c r="L5" s="31"/>
      <c r="M5" s="77"/>
      <c r="N5" s="77"/>
      <c r="O5" s="77"/>
      <c r="P5" s="77"/>
      <c r="Q5" s="31"/>
      <c r="R5" s="77"/>
      <c r="S5" s="77"/>
      <c r="T5" s="77"/>
      <c r="U5" s="31"/>
      <c r="V5" s="77"/>
      <c r="W5" s="77"/>
      <c r="X5" s="77"/>
      <c r="Y5" s="31"/>
      <c r="Z5" s="77"/>
      <c r="AA5" s="77"/>
      <c r="AB5" s="77"/>
      <c r="AC5" s="77"/>
      <c r="AD5" s="31"/>
      <c r="AE5" s="77"/>
      <c r="AF5" s="77"/>
      <c r="AG5" s="77"/>
      <c r="AH5" s="31"/>
      <c r="AI5" s="77"/>
      <c r="AJ5" s="77"/>
      <c r="AK5" s="77"/>
      <c r="AL5" s="31"/>
      <c r="AM5" s="77"/>
      <c r="AN5" s="77"/>
      <c r="AO5" s="77"/>
      <c r="AP5" s="31"/>
      <c r="AQ5" s="77"/>
      <c r="AR5" s="77"/>
      <c r="AS5" s="77"/>
      <c r="AT5" s="77"/>
      <c r="AU5" s="31"/>
      <c r="AV5" s="77"/>
      <c r="AW5" s="77"/>
      <c r="AX5" s="77"/>
      <c r="AY5" s="31"/>
      <c r="AZ5" s="77"/>
      <c r="BA5" s="77"/>
      <c r="BB5" s="77"/>
      <c r="BC5" s="77"/>
      <c r="BD5" s="31"/>
      <c r="BE5" s="77"/>
      <c r="BF5" s="77"/>
      <c r="BG5" s="77"/>
      <c r="BH5" s="31"/>
      <c r="BI5" s="77"/>
      <c r="BJ5" s="77"/>
      <c r="BK5" s="77"/>
      <c r="BL5" s="6"/>
      <c r="BW5" s="36"/>
      <c r="CF5" s="58"/>
    </row>
    <row r="6" spans="1:83" ht="12.75">
      <c r="A6" s="9"/>
      <c r="B6" s="32"/>
      <c r="C6" s="54"/>
      <c r="D6" s="53"/>
      <c r="E6" s="53"/>
      <c r="F6" s="53"/>
      <c r="H6" s="54"/>
      <c r="J6" s="53"/>
      <c r="K6" s="53"/>
      <c r="L6" s="31"/>
      <c r="M6" s="77"/>
      <c r="N6" s="77"/>
      <c r="O6" s="77"/>
      <c r="P6" s="77"/>
      <c r="Q6" s="31"/>
      <c r="R6" s="77"/>
      <c r="S6" s="77"/>
      <c r="T6" s="77"/>
      <c r="U6" s="31"/>
      <c r="V6" s="77"/>
      <c r="W6" s="77"/>
      <c r="X6" s="77"/>
      <c r="Y6" s="31"/>
      <c r="Z6" s="77"/>
      <c r="AA6" s="77"/>
      <c r="AB6" s="77"/>
      <c r="AC6" s="77"/>
      <c r="AD6" s="31"/>
      <c r="AE6" s="77"/>
      <c r="AF6" s="77"/>
      <c r="AG6" s="77"/>
      <c r="AH6" s="31"/>
      <c r="AI6" s="77"/>
      <c r="AJ6" s="77"/>
      <c r="AK6" s="77"/>
      <c r="AL6" s="31"/>
      <c r="AM6" s="77"/>
      <c r="AN6" s="77"/>
      <c r="AO6" s="77"/>
      <c r="AP6" s="31"/>
      <c r="AQ6" s="77"/>
      <c r="AR6" s="77"/>
      <c r="AS6" s="77"/>
      <c r="AT6" s="77"/>
      <c r="AU6" s="31"/>
      <c r="AV6" s="77"/>
      <c r="AW6" s="77"/>
      <c r="AX6" s="77"/>
      <c r="AY6" s="31"/>
      <c r="AZ6" s="77"/>
      <c r="BA6" s="77"/>
      <c r="BB6" s="77"/>
      <c r="BC6" s="77"/>
      <c r="BD6" s="31"/>
      <c r="BE6" s="77"/>
      <c r="BF6" s="77"/>
      <c r="BG6" s="77"/>
      <c r="BH6" s="31"/>
      <c r="BI6" s="77"/>
      <c r="BJ6" s="77"/>
      <c r="BK6" s="77"/>
      <c r="BL6" s="6"/>
      <c r="BW6" s="36"/>
      <c r="CE6" s="69"/>
    </row>
    <row r="7" spans="1:75" ht="12.75">
      <c r="A7" s="9"/>
      <c r="B7" s="2"/>
      <c r="C7" s="45"/>
      <c r="D7" s="47"/>
      <c r="H7" s="45"/>
      <c r="L7" s="6"/>
      <c r="M7" s="28"/>
      <c r="N7" s="28"/>
      <c r="O7" s="28"/>
      <c r="P7" s="28"/>
      <c r="Q7" s="6"/>
      <c r="S7" s="28"/>
      <c r="T7" s="28"/>
      <c r="U7" s="6"/>
      <c r="V7" s="28"/>
      <c r="W7" s="55" t="s">
        <v>39</v>
      </c>
      <c r="X7" s="28"/>
      <c r="Y7" s="6"/>
      <c r="Z7" s="28"/>
      <c r="AA7" s="28"/>
      <c r="AB7" s="28"/>
      <c r="AC7" s="28"/>
      <c r="AD7" s="6"/>
      <c r="AE7" s="28"/>
      <c r="AF7" s="28"/>
      <c r="AG7" s="28"/>
      <c r="AH7" s="6"/>
      <c r="AI7" s="28"/>
      <c r="AJ7" s="28"/>
      <c r="AK7" s="28"/>
      <c r="AL7" s="6"/>
      <c r="AM7" s="28"/>
      <c r="AN7" s="28"/>
      <c r="AO7" s="28"/>
      <c r="AP7" s="6"/>
      <c r="AQ7" s="28"/>
      <c r="AR7" s="28"/>
      <c r="AS7" s="28"/>
      <c r="AT7" s="28"/>
      <c r="AU7" s="6"/>
      <c r="AV7" s="28"/>
      <c r="AW7" s="28"/>
      <c r="AX7" s="28"/>
      <c r="AY7" s="6"/>
      <c r="AZ7" s="28"/>
      <c r="BA7" s="28"/>
      <c r="BB7" s="28"/>
      <c r="BC7" s="28"/>
      <c r="BD7" s="6"/>
      <c r="BE7" s="28"/>
      <c r="BF7" s="28"/>
      <c r="BG7" s="28"/>
      <c r="BH7" s="6"/>
      <c r="BI7" s="28"/>
      <c r="BJ7" s="28"/>
      <c r="BK7" s="28"/>
      <c r="BL7" s="6"/>
      <c r="BM7" s="46"/>
      <c r="BN7" s="58"/>
      <c r="BW7" s="36"/>
    </row>
    <row r="8" spans="1:75" ht="12.75">
      <c r="A8" s="25">
        <v>1</v>
      </c>
      <c r="B8" s="5" t="s">
        <v>53</v>
      </c>
      <c r="C8" s="45"/>
      <c r="D8" s="47"/>
      <c r="E8" s="56" t="s">
        <v>88</v>
      </c>
      <c r="H8" s="45"/>
      <c r="J8" s="56" t="s">
        <v>38</v>
      </c>
      <c r="L8" s="6"/>
      <c r="M8" s="28"/>
      <c r="N8" s="28"/>
      <c r="O8" s="28"/>
      <c r="P8" s="28"/>
      <c r="Q8" s="6"/>
      <c r="R8" s="28"/>
      <c r="S8" s="28"/>
      <c r="T8" s="28"/>
      <c r="U8" s="6"/>
      <c r="V8" s="28"/>
      <c r="W8" s="28"/>
      <c r="X8" s="28"/>
      <c r="Y8" s="6"/>
      <c r="Z8" s="28"/>
      <c r="AA8" s="28"/>
      <c r="AB8" s="28"/>
      <c r="AC8" s="28"/>
      <c r="AD8" s="6"/>
      <c r="AE8" s="28"/>
      <c r="AF8" s="28"/>
      <c r="AG8" s="28"/>
      <c r="AH8" s="6"/>
      <c r="AI8" s="28"/>
      <c r="AJ8" s="28"/>
      <c r="AK8" s="28"/>
      <c r="AL8" s="6"/>
      <c r="AM8" s="28"/>
      <c r="AN8" s="28"/>
      <c r="AO8" s="28"/>
      <c r="AP8" s="6"/>
      <c r="AQ8" s="28"/>
      <c r="AR8" s="28"/>
      <c r="AS8" s="28"/>
      <c r="AT8" s="28"/>
      <c r="AU8" s="6"/>
      <c r="AV8" s="28"/>
      <c r="AW8" s="28"/>
      <c r="AX8" s="28"/>
      <c r="AY8" s="6"/>
      <c r="AZ8" s="28"/>
      <c r="BA8" s="28"/>
      <c r="BB8" s="28"/>
      <c r="BC8" s="28"/>
      <c r="BD8" s="6"/>
      <c r="BE8" s="28"/>
      <c r="BF8" s="28"/>
      <c r="BG8" s="28"/>
      <c r="BH8" s="6"/>
      <c r="BI8" s="28"/>
      <c r="BJ8" s="28"/>
      <c r="BK8" s="28"/>
      <c r="BL8" s="6"/>
      <c r="BW8" s="36"/>
    </row>
    <row r="9" spans="1:75" ht="12.75">
      <c r="A9" s="17">
        <f>A8+0.01</f>
        <v>1.01</v>
      </c>
      <c r="B9" t="s">
        <v>3</v>
      </c>
      <c r="C9" s="45" t="s">
        <v>114</v>
      </c>
      <c r="D9" s="47"/>
      <c r="H9" s="45"/>
      <c r="J9" s="76" t="s">
        <v>90</v>
      </c>
      <c r="L9" s="6"/>
      <c r="M9" s="28"/>
      <c r="N9" s="28"/>
      <c r="O9" s="28"/>
      <c r="P9" s="28"/>
      <c r="Q9" s="6"/>
      <c r="R9" s="28"/>
      <c r="S9" s="28"/>
      <c r="T9" s="28"/>
      <c r="U9" s="6"/>
      <c r="V9" s="28"/>
      <c r="W9" s="28"/>
      <c r="X9" s="28"/>
      <c r="Y9" s="6"/>
      <c r="Z9" s="28"/>
      <c r="AA9" s="28"/>
      <c r="AB9" s="28"/>
      <c r="AC9" s="28"/>
      <c r="AD9" s="6"/>
      <c r="AE9" s="28"/>
      <c r="AF9" s="28"/>
      <c r="AG9" s="28"/>
      <c r="AH9" s="6"/>
      <c r="AI9" s="28"/>
      <c r="AJ9" s="28"/>
      <c r="AK9" s="28"/>
      <c r="AL9" s="6"/>
      <c r="AM9" s="28"/>
      <c r="AN9" s="28"/>
      <c r="AO9" s="28"/>
      <c r="AP9" s="6"/>
      <c r="AQ9" s="28"/>
      <c r="AR9" s="28"/>
      <c r="AS9" s="28"/>
      <c r="AT9" s="28"/>
      <c r="AU9" s="6"/>
      <c r="AV9" s="28"/>
      <c r="AW9" s="28"/>
      <c r="AX9" s="28"/>
      <c r="AY9" s="6"/>
      <c r="AZ9" s="28"/>
      <c r="BA9" s="28"/>
      <c r="BB9" s="28"/>
      <c r="BC9" s="28"/>
      <c r="BD9" s="6"/>
      <c r="BE9" s="28"/>
      <c r="BF9" s="28"/>
      <c r="BG9" s="28"/>
      <c r="BH9" s="6"/>
      <c r="BI9" s="28"/>
      <c r="BJ9" s="28"/>
      <c r="BK9" s="28"/>
      <c r="BL9" s="6"/>
      <c r="BW9" s="36"/>
    </row>
    <row r="10" spans="1:75" ht="12.75">
      <c r="A10" s="26">
        <f>A9+0.01</f>
        <v>1.02</v>
      </c>
      <c r="B10" s="7" t="s">
        <v>51</v>
      </c>
      <c r="C10" s="45" t="s">
        <v>114</v>
      </c>
      <c r="D10" s="47"/>
      <c r="H10" s="45"/>
      <c r="L10" s="6"/>
      <c r="M10" s="28"/>
      <c r="N10" s="28"/>
      <c r="O10" s="28"/>
      <c r="P10" s="28"/>
      <c r="Q10" s="6"/>
      <c r="R10" s="28"/>
      <c r="S10" s="28"/>
      <c r="T10" s="28"/>
      <c r="U10" s="6"/>
      <c r="V10" s="28"/>
      <c r="W10" s="28"/>
      <c r="X10" s="28"/>
      <c r="Y10" s="6"/>
      <c r="Z10" s="28"/>
      <c r="AA10" s="28"/>
      <c r="AB10" s="28"/>
      <c r="AC10" s="28"/>
      <c r="AD10" s="6"/>
      <c r="AE10" s="28"/>
      <c r="AF10" s="28"/>
      <c r="AG10" s="28"/>
      <c r="AH10" s="6"/>
      <c r="AI10" s="28"/>
      <c r="AJ10" s="28"/>
      <c r="AK10" s="28"/>
      <c r="AL10" s="6"/>
      <c r="AM10" s="28"/>
      <c r="AN10" s="28"/>
      <c r="AO10" s="28"/>
      <c r="AP10" s="6"/>
      <c r="AQ10" s="28"/>
      <c r="AR10" s="28"/>
      <c r="AS10" s="28"/>
      <c r="AT10" s="28"/>
      <c r="AU10" s="6"/>
      <c r="AV10" s="28"/>
      <c r="AW10" s="28"/>
      <c r="AX10" s="28"/>
      <c r="AY10" s="6"/>
      <c r="AZ10" s="28"/>
      <c r="BA10" s="28"/>
      <c r="BB10" s="28"/>
      <c r="BC10" s="28"/>
      <c r="BD10" s="6"/>
      <c r="BE10" s="28"/>
      <c r="BF10" s="28"/>
      <c r="BG10" s="28"/>
      <c r="BH10" s="6"/>
      <c r="BI10" s="28"/>
      <c r="BJ10" s="28"/>
      <c r="BK10" s="28"/>
      <c r="BL10" s="6"/>
      <c r="BW10" s="36"/>
    </row>
    <row r="11" spans="1:75" ht="12.75" customHeight="1">
      <c r="A11" s="26">
        <f>A10+0.01</f>
        <v>1.03</v>
      </c>
      <c r="B11" s="23" t="s">
        <v>87</v>
      </c>
      <c r="C11" s="45" t="s">
        <v>114</v>
      </c>
      <c r="D11" s="47"/>
      <c r="H11" s="45"/>
      <c r="L11" s="6"/>
      <c r="M11" s="28"/>
      <c r="N11" s="28"/>
      <c r="O11" s="28"/>
      <c r="P11" s="28"/>
      <c r="Q11" s="6"/>
      <c r="R11" s="28"/>
      <c r="S11" s="28"/>
      <c r="T11" s="28"/>
      <c r="U11" s="6"/>
      <c r="V11" s="28"/>
      <c r="W11" s="28"/>
      <c r="X11" s="28"/>
      <c r="Y11" s="6"/>
      <c r="Z11" s="28"/>
      <c r="AA11" s="28"/>
      <c r="AB11" s="28"/>
      <c r="AC11" s="28"/>
      <c r="AD11" s="6"/>
      <c r="AE11" s="28"/>
      <c r="AF11" s="28"/>
      <c r="AG11" s="28"/>
      <c r="AH11" s="6"/>
      <c r="AI11" s="28"/>
      <c r="AJ11" s="28"/>
      <c r="AK11" s="28"/>
      <c r="AL11" s="6"/>
      <c r="AM11" s="28"/>
      <c r="AN11" s="28"/>
      <c r="AO11" s="28"/>
      <c r="AP11" s="6"/>
      <c r="AQ11" s="28"/>
      <c r="AR11" s="28"/>
      <c r="AS11" s="28"/>
      <c r="AT11" s="28"/>
      <c r="AU11" s="6"/>
      <c r="AV11" s="28"/>
      <c r="AW11" s="28"/>
      <c r="AX11" s="28"/>
      <c r="AY11" s="6"/>
      <c r="AZ11" s="28"/>
      <c r="BA11" s="28"/>
      <c r="BB11" s="28"/>
      <c r="BC11" s="28"/>
      <c r="BD11" s="6"/>
      <c r="BE11" s="28"/>
      <c r="BF11" s="28"/>
      <c r="BG11" s="28"/>
      <c r="BH11" s="6"/>
      <c r="BI11" s="28"/>
      <c r="BJ11" s="28"/>
      <c r="BK11" s="28"/>
      <c r="BL11" s="6"/>
      <c r="BW11" s="36"/>
    </row>
    <row r="12" spans="1:75" ht="12.75">
      <c r="A12" s="26">
        <f>A11+0.01</f>
        <v>1.04</v>
      </c>
      <c r="B12" s="7" t="s">
        <v>67</v>
      </c>
      <c r="C12" s="45" t="s">
        <v>114</v>
      </c>
      <c r="D12" s="47"/>
      <c r="H12" s="45"/>
      <c r="L12" s="6"/>
      <c r="M12" s="28"/>
      <c r="N12" s="28"/>
      <c r="O12" s="28"/>
      <c r="P12" s="28"/>
      <c r="Q12" s="6"/>
      <c r="R12" s="28"/>
      <c r="S12" s="28"/>
      <c r="T12" s="28"/>
      <c r="U12" s="6"/>
      <c r="V12" s="28"/>
      <c r="W12" s="28"/>
      <c r="X12" s="28"/>
      <c r="Y12" s="6"/>
      <c r="Z12" s="28"/>
      <c r="AA12" s="28"/>
      <c r="AB12" s="28"/>
      <c r="AC12" s="28"/>
      <c r="AD12" s="6"/>
      <c r="AE12" s="28"/>
      <c r="AF12" s="28"/>
      <c r="AG12" s="28"/>
      <c r="AH12" s="6"/>
      <c r="AI12" s="28"/>
      <c r="AJ12" s="28"/>
      <c r="AK12" s="28"/>
      <c r="AL12" s="6"/>
      <c r="AM12" s="28"/>
      <c r="AN12" s="28"/>
      <c r="AO12" s="28"/>
      <c r="AP12" s="6"/>
      <c r="AQ12" s="28"/>
      <c r="AR12" s="28"/>
      <c r="AS12" s="28"/>
      <c r="AT12" s="28"/>
      <c r="AU12" s="6"/>
      <c r="AV12" s="28"/>
      <c r="AW12" s="28"/>
      <c r="AX12" s="28"/>
      <c r="AY12" s="6"/>
      <c r="AZ12" s="28"/>
      <c r="BA12" s="28"/>
      <c r="BB12" s="28"/>
      <c r="BC12" s="28"/>
      <c r="BD12" s="6"/>
      <c r="BE12" s="28"/>
      <c r="BF12" s="28"/>
      <c r="BG12" s="28"/>
      <c r="BH12" s="6"/>
      <c r="BI12" s="28"/>
      <c r="BJ12" s="28"/>
      <c r="BK12" s="28"/>
      <c r="BL12" s="6"/>
      <c r="BW12" s="36"/>
    </row>
    <row r="13" spans="1:75" ht="12.75">
      <c r="A13" s="26">
        <f>A12+0.01</f>
        <v>1.05</v>
      </c>
      <c r="B13" s="24" t="s">
        <v>91</v>
      </c>
      <c r="C13" s="45"/>
      <c r="D13" s="47"/>
      <c r="H13" s="45"/>
      <c r="L13" s="6"/>
      <c r="M13" s="28"/>
      <c r="N13" s="28"/>
      <c r="O13" s="28"/>
      <c r="P13" s="28"/>
      <c r="Q13" s="6"/>
      <c r="R13" s="28"/>
      <c r="S13" s="28"/>
      <c r="T13" s="28"/>
      <c r="U13" s="6"/>
      <c r="V13" s="28"/>
      <c r="W13" s="28"/>
      <c r="X13" s="28"/>
      <c r="Y13" s="6"/>
      <c r="Z13" s="28"/>
      <c r="AA13" s="28"/>
      <c r="AB13" s="28"/>
      <c r="AC13" s="28"/>
      <c r="AD13" s="6"/>
      <c r="AE13" s="28"/>
      <c r="AF13" s="28"/>
      <c r="AG13" s="28"/>
      <c r="AH13" s="6"/>
      <c r="AI13" s="28"/>
      <c r="AJ13" s="28"/>
      <c r="AK13" s="28"/>
      <c r="AL13" s="6"/>
      <c r="AM13" s="28"/>
      <c r="AN13" s="28"/>
      <c r="AO13" s="28"/>
      <c r="AP13" s="6"/>
      <c r="AQ13" s="28"/>
      <c r="AR13" s="28"/>
      <c r="AS13" s="28"/>
      <c r="AT13" s="28"/>
      <c r="AU13" s="6"/>
      <c r="AV13" s="28"/>
      <c r="AW13" s="28"/>
      <c r="AX13" s="28"/>
      <c r="AY13" s="6"/>
      <c r="AZ13" s="28"/>
      <c r="BA13" s="28"/>
      <c r="BB13" s="28"/>
      <c r="BC13" s="28"/>
      <c r="BD13" s="6"/>
      <c r="BE13" s="28"/>
      <c r="BF13" s="28"/>
      <c r="BG13" s="28"/>
      <c r="BH13" s="6"/>
      <c r="BI13" s="28"/>
      <c r="BJ13" s="28"/>
      <c r="BK13" s="28"/>
      <c r="BL13" s="6"/>
      <c r="BW13" s="36"/>
    </row>
    <row r="14" spans="1:75" ht="12.75">
      <c r="A14" s="21"/>
      <c r="B14" s="24" t="s">
        <v>89</v>
      </c>
      <c r="C14" s="45"/>
      <c r="D14" s="47"/>
      <c r="H14" s="45"/>
      <c r="L14" s="6"/>
      <c r="M14" s="28"/>
      <c r="N14" s="28"/>
      <c r="O14" s="28"/>
      <c r="P14" s="28"/>
      <c r="Q14" s="6"/>
      <c r="R14" s="28"/>
      <c r="S14" s="28"/>
      <c r="U14" s="6"/>
      <c r="V14" s="28"/>
      <c r="W14" s="28"/>
      <c r="X14" s="28"/>
      <c r="Y14" s="6"/>
      <c r="Z14" s="59" t="s">
        <v>30</v>
      </c>
      <c r="AA14" s="28"/>
      <c r="AB14" s="28"/>
      <c r="AC14" s="28"/>
      <c r="AD14" s="6"/>
      <c r="AE14" s="28"/>
      <c r="AF14" s="28"/>
      <c r="AG14" s="28"/>
      <c r="AH14" s="6"/>
      <c r="AI14" s="28"/>
      <c r="AJ14" s="28"/>
      <c r="AK14" s="28"/>
      <c r="AL14" s="6"/>
      <c r="AN14" s="28"/>
      <c r="AO14" s="28"/>
      <c r="AP14" s="6"/>
      <c r="AQ14" s="28"/>
      <c r="AR14" s="28"/>
      <c r="AS14" s="28"/>
      <c r="AT14" s="28"/>
      <c r="AU14" s="6"/>
      <c r="AV14" s="28"/>
      <c r="AW14" s="28"/>
      <c r="AX14" s="28"/>
      <c r="AY14" s="6"/>
      <c r="AZ14" s="28"/>
      <c r="BB14" s="28"/>
      <c r="BC14" s="28"/>
      <c r="BD14" s="58" t="s">
        <v>122</v>
      </c>
      <c r="BE14" s="28"/>
      <c r="BF14" s="28"/>
      <c r="BG14" s="28"/>
      <c r="BH14" s="6"/>
      <c r="BI14" s="28"/>
      <c r="BJ14" s="28"/>
      <c r="BK14" s="28"/>
      <c r="BL14" s="6"/>
      <c r="BU14" s="59" t="s">
        <v>92</v>
      </c>
      <c r="BW14" s="36"/>
    </row>
    <row r="15" spans="1:75" ht="12.75">
      <c r="A15" s="21">
        <v>2.06</v>
      </c>
      <c r="B15" s="24" t="s">
        <v>58</v>
      </c>
      <c r="C15" s="45"/>
      <c r="D15" s="47"/>
      <c r="H15" s="45"/>
      <c r="L15" s="6"/>
      <c r="M15" s="28"/>
      <c r="N15" s="28"/>
      <c r="O15" s="28"/>
      <c r="P15" s="28"/>
      <c r="Q15" s="6"/>
      <c r="R15" s="28"/>
      <c r="S15" s="28"/>
      <c r="T15" s="28"/>
      <c r="U15" s="6"/>
      <c r="V15" s="28"/>
      <c r="W15" s="28"/>
      <c r="X15" s="28"/>
      <c r="Y15" s="6"/>
      <c r="Z15" s="28"/>
      <c r="AA15" s="28"/>
      <c r="AB15" s="28"/>
      <c r="AC15" s="28"/>
      <c r="AD15" s="6"/>
      <c r="AE15" s="28"/>
      <c r="AF15" s="28"/>
      <c r="AG15" s="28"/>
      <c r="AH15" s="6"/>
      <c r="AI15" s="28"/>
      <c r="AJ15" s="28"/>
      <c r="AK15" s="28"/>
      <c r="AL15" s="6"/>
      <c r="AM15" s="28"/>
      <c r="AN15" s="28"/>
      <c r="AO15" s="28"/>
      <c r="AP15" s="6"/>
      <c r="AQ15" s="28"/>
      <c r="AR15" s="28"/>
      <c r="AS15" s="28"/>
      <c r="AT15" s="28"/>
      <c r="AU15" s="6"/>
      <c r="AV15" s="28"/>
      <c r="AW15" s="28"/>
      <c r="AX15" s="28"/>
      <c r="AY15" s="6"/>
      <c r="AZ15" s="28"/>
      <c r="BA15" s="28"/>
      <c r="BB15" s="28"/>
      <c r="BC15" s="28"/>
      <c r="BD15" s="6"/>
      <c r="BE15" s="28"/>
      <c r="BF15" s="28"/>
      <c r="BG15" s="28"/>
      <c r="BH15" s="6"/>
      <c r="BI15" s="28"/>
      <c r="BJ15" s="28"/>
      <c r="BK15" s="28"/>
      <c r="BL15" s="6"/>
      <c r="BW15" s="36"/>
    </row>
    <row r="16" spans="1:75" ht="12.75">
      <c r="A16" s="21"/>
      <c r="B16" s="24"/>
      <c r="C16" s="45"/>
      <c r="D16" s="47"/>
      <c r="H16" s="45"/>
      <c r="L16" s="6"/>
      <c r="M16" s="28"/>
      <c r="N16" s="28"/>
      <c r="O16" s="28"/>
      <c r="P16" s="28"/>
      <c r="Q16" s="6"/>
      <c r="R16" s="28"/>
      <c r="S16" s="28"/>
      <c r="T16" s="28"/>
      <c r="U16" s="6"/>
      <c r="V16" s="28"/>
      <c r="W16" s="28"/>
      <c r="X16" s="28"/>
      <c r="Y16" s="6"/>
      <c r="Z16" s="28"/>
      <c r="AA16" s="28"/>
      <c r="AB16" s="28"/>
      <c r="AC16" s="28"/>
      <c r="AD16" s="6"/>
      <c r="AE16" s="28"/>
      <c r="AF16" s="28"/>
      <c r="AG16" s="28"/>
      <c r="AH16" s="6"/>
      <c r="AI16" s="28"/>
      <c r="AJ16" s="28"/>
      <c r="AK16" s="28"/>
      <c r="AL16" s="6"/>
      <c r="AM16" s="28"/>
      <c r="AN16" s="28"/>
      <c r="AO16" s="28"/>
      <c r="AP16" s="6"/>
      <c r="AQ16" s="28"/>
      <c r="AR16" s="28"/>
      <c r="AS16" s="28"/>
      <c r="AT16" s="28"/>
      <c r="AU16" s="6"/>
      <c r="AV16" s="28"/>
      <c r="AW16" s="28"/>
      <c r="AX16" s="28"/>
      <c r="AY16" s="6"/>
      <c r="AZ16" s="28"/>
      <c r="BA16" s="28"/>
      <c r="BB16" s="28"/>
      <c r="BC16" s="28"/>
      <c r="BD16" s="6"/>
      <c r="BE16" s="28"/>
      <c r="BF16" s="28"/>
      <c r="BG16" s="28"/>
      <c r="BH16" s="6"/>
      <c r="BI16" s="28"/>
      <c r="BJ16" s="28"/>
      <c r="BK16" s="28"/>
      <c r="BL16" s="6"/>
      <c r="BW16" s="36"/>
    </row>
    <row r="17" spans="1:79" ht="12.75">
      <c r="A17" s="10"/>
      <c r="B17" s="4"/>
      <c r="C17" s="45"/>
      <c r="D17" s="47"/>
      <c r="H17" s="45"/>
      <c r="K17" s="59"/>
      <c r="L17" s="60"/>
      <c r="M17" s="1"/>
      <c r="N17" s="1"/>
      <c r="O17" s="1"/>
      <c r="P17" s="1"/>
      <c r="Q17" s="60"/>
      <c r="R17" s="1"/>
      <c r="S17" s="1"/>
      <c r="T17" s="1"/>
      <c r="U17" s="60"/>
      <c r="V17" s="1"/>
      <c r="W17" s="1"/>
      <c r="X17" s="1"/>
      <c r="Y17" s="60"/>
      <c r="Z17" s="1"/>
      <c r="AA17" s="1"/>
      <c r="AB17" s="1"/>
      <c r="AC17" s="1"/>
      <c r="AD17" s="60"/>
      <c r="AE17" s="1"/>
      <c r="AF17" s="1"/>
      <c r="AG17" s="1"/>
      <c r="AH17" s="60"/>
      <c r="AI17" s="57" t="s">
        <v>108</v>
      </c>
      <c r="AJ17" s="82" t="s">
        <v>105</v>
      </c>
      <c r="AK17" s="1"/>
      <c r="AL17" s="60"/>
      <c r="AM17" s="1"/>
      <c r="AN17" s="82" t="s">
        <v>64</v>
      </c>
      <c r="AO17" s="1"/>
      <c r="AP17" s="60"/>
      <c r="AQ17" s="1"/>
      <c r="AR17" s="1"/>
      <c r="AS17" s="1"/>
      <c r="AT17" s="1"/>
      <c r="AU17" s="60"/>
      <c r="AV17" s="1"/>
      <c r="AW17" s="1"/>
      <c r="AX17" s="1"/>
      <c r="AY17" s="60"/>
      <c r="AZ17" s="1"/>
      <c r="BA17" s="82" t="s">
        <v>106</v>
      </c>
      <c r="BB17" s="1"/>
      <c r="BC17" s="1"/>
      <c r="BD17" s="83" t="s">
        <v>107</v>
      </c>
      <c r="BE17" s="1"/>
      <c r="BF17" s="1"/>
      <c r="BG17" s="1"/>
      <c r="BH17" s="60"/>
      <c r="BI17" s="1"/>
      <c r="BJ17" s="1"/>
      <c r="BK17" s="1"/>
      <c r="BL17" s="74" t="s">
        <v>77</v>
      </c>
      <c r="BM17" s="55"/>
      <c r="BN17" s="53" t="s">
        <v>111</v>
      </c>
      <c r="BO17" s="58"/>
      <c r="BQ17" s="58" t="s">
        <v>79</v>
      </c>
      <c r="BR17" s="73"/>
      <c r="BS17" s="75" t="s">
        <v>82</v>
      </c>
      <c r="BT17" s="58" t="s">
        <v>63</v>
      </c>
      <c r="BV17" s="38" t="s">
        <v>76</v>
      </c>
      <c r="BW17" s="58"/>
      <c r="BX17" s="6"/>
      <c r="BY17" s="58" t="s">
        <v>62</v>
      </c>
      <c r="CA17" s="55" t="s">
        <v>61</v>
      </c>
    </row>
    <row r="18" spans="3:75" ht="12.75">
      <c r="C18" s="45"/>
      <c r="D18" s="47"/>
      <c r="H18" s="45"/>
      <c r="L18" s="6"/>
      <c r="M18" s="28"/>
      <c r="N18" s="28"/>
      <c r="O18" s="28"/>
      <c r="P18" s="28"/>
      <c r="Q18" s="6"/>
      <c r="R18" s="28"/>
      <c r="S18" s="28"/>
      <c r="T18" s="28"/>
      <c r="U18" s="6"/>
      <c r="V18" s="28"/>
      <c r="W18" s="28"/>
      <c r="X18" s="28"/>
      <c r="Y18" s="6"/>
      <c r="Z18" s="28"/>
      <c r="AA18" s="28"/>
      <c r="AB18" s="28"/>
      <c r="AC18" s="28"/>
      <c r="AD18" s="6"/>
      <c r="AE18" s="28"/>
      <c r="AF18" s="28"/>
      <c r="AG18" s="28"/>
      <c r="AH18" s="6"/>
      <c r="AI18" s="28"/>
      <c r="AJ18" s="28"/>
      <c r="AK18" s="28"/>
      <c r="AL18" s="6"/>
      <c r="AM18" s="28"/>
      <c r="AN18" s="28"/>
      <c r="AO18" s="28"/>
      <c r="AP18" s="6"/>
      <c r="AQ18" s="28"/>
      <c r="AR18" s="28"/>
      <c r="AS18" s="28"/>
      <c r="AT18" s="28"/>
      <c r="AU18" s="6"/>
      <c r="AV18" s="28"/>
      <c r="AW18" s="28"/>
      <c r="AX18" s="28"/>
      <c r="AY18" s="6"/>
      <c r="AZ18" s="28"/>
      <c r="BA18" s="28"/>
      <c r="BB18" s="28"/>
      <c r="BC18" s="28"/>
      <c r="BD18" s="6"/>
      <c r="BE18" s="28"/>
      <c r="BF18" s="28"/>
      <c r="BG18" s="28"/>
      <c r="BH18" s="6"/>
      <c r="BI18" s="28"/>
      <c r="BJ18" s="28"/>
      <c r="BK18" s="28"/>
      <c r="BL18" s="6" t="s">
        <v>0</v>
      </c>
      <c r="BW18" s="36"/>
    </row>
    <row r="19" spans="1:75" ht="12.75">
      <c r="A19" s="25">
        <v>2</v>
      </c>
      <c r="B19" s="5" t="s">
        <v>113</v>
      </c>
      <c r="C19" s="45"/>
      <c r="D19" s="47"/>
      <c r="H19" s="45"/>
      <c r="L19" s="6"/>
      <c r="M19" s="28"/>
      <c r="N19" s="28"/>
      <c r="O19" s="28"/>
      <c r="P19" s="28"/>
      <c r="Q19" s="6"/>
      <c r="R19" s="28"/>
      <c r="S19" s="28"/>
      <c r="T19" s="28"/>
      <c r="U19" s="6"/>
      <c r="V19" s="28"/>
      <c r="W19" s="28"/>
      <c r="X19" s="28"/>
      <c r="Y19" s="6"/>
      <c r="Z19" s="28"/>
      <c r="AA19" s="28"/>
      <c r="AB19" s="28"/>
      <c r="AC19" s="28"/>
      <c r="AD19" s="6"/>
      <c r="AE19" s="28"/>
      <c r="AF19" s="28"/>
      <c r="AG19" s="28"/>
      <c r="AH19" s="6"/>
      <c r="AI19" s="28"/>
      <c r="AJ19" s="28"/>
      <c r="AK19" s="28"/>
      <c r="AL19" s="6"/>
      <c r="AM19" s="28"/>
      <c r="AN19" s="28"/>
      <c r="AO19" s="28"/>
      <c r="AP19" s="6"/>
      <c r="AQ19" s="28"/>
      <c r="AR19" s="28"/>
      <c r="AS19" s="28"/>
      <c r="AT19" s="28"/>
      <c r="AU19" s="6"/>
      <c r="AV19" s="28"/>
      <c r="AW19" s="28"/>
      <c r="AX19" s="28"/>
      <c r="AY19" s="6"/>
      <c r="AZ19" s="28"/>
      <c r="BA19" s="28"/>
      <c r="BB19" s="28"/>
      <c r="BC19" s="28"/>
      <c r="BD19" s="6"/>
      <c r="BE19" s="28"/>
      <c r="BF19" s="28"/>
      <c r="BG19" s="28"/>
      <c r="BH19" s="6"/>
      <c r="BI19" s="28"/>
      <c r="BJ19" s="28"/>
      <c r="BK19" s="28"/>
      <c r="BL19" s="6"/>
      <c r="BT19" s="58" t="s">
        <v>80</v>
      </c>
      <c r="BW19" s="36"/>
    </row>
    <row r="20" spans="1:75" ht="12.75">
      <c r="A20" s="17">
        <f>A19+0.01</f>
        <v>2.01</v>
      </c>
      <c r="B20" t="s">
        <v>3</v>
      </c>
      <c r="C20" s="45" t="s">
        <v>114</v>
      </c>
      <c r="D20" s="47"/>
      <c r="H20" s="45"/>
      <c r="L20" s="6"/>
      <c r="M20" s="28"/>
      <c r="N20" s="28"/>
      <c r="O20" s="28"/>
      <c r="P20" s="28"/>
      <c r="Q20" s="6"/>
      <c r="R20" s="28"/>
      <c r="T20" s="64" t="s">
        <v>104</v>
      </c>
      <c r="U20" s="6"/>
      <c r="Y20" s="6"/>
      <c r="AA20" s="79" t="s">
        <v>95</v>
      </c>
      <c r="AB20" s="28"/>
      <c r="AC20" s="28"/>
      <c r="AD20" s="6"/>
      <c r="AF20" s="28"/>
      <c r="AG20" s="28"/>
      <c r="AH20" s="6"/>
      <c r="AI20" s="28"/>
      <c r="AJ20" s="28"/>
      <c r="AK20" s="28"/>
      <c r="AL20" s="6"/>
      <c r="AM20" s="28"/>
      <c r="AN20" s="28"/>
      <c r="AO20" s="28"/>
      <c r="AP20" s="6"/>
      <c r="AQ20" s="28"/>
      <c r="AR20" s="28"/>
      <c r="AS20" s="28"/>
      <c r="AT20" s="28"/>
      <c r="AU20" s="6"/>
      <c r="AV20" s="28"/>
      <c r="AW20" s="28"/>
      <c r="AX20" s="28"/>
      <c r="AY20" s="6"/>
      <c r="AZ20" s="28"/>
      <c r="BA20" s="28"/>
      <c r="BB20" s="28"/>
      <c r="BC20" s="28"/>
      <c r="BD20" s="6"/>
      <c r="BE20" s="28"/>
      <c r="BF20" s="28"/>
      <c r="BG20" s="28"/>
      <c r="BH20" s="6"/>
      <c r="BI20" s="28"/>
      <c r="BJ20" s="28"/>
      <c r="BK20" s="28"/>
      <c r="BL20" s="6"/>
      <c r="BR20" s="58" t="s">
        <v>78</v>
      </c>
      <c r="BW20" s="36"/>
    </row>
    <row r="21" spans="1:75" ht="12.75" customHeight="1">
      <c r="A21" s="17">
        <f>A20+0.01</f>
        <v>2.0199999999999996</v>
      </c>
      <c r="B21" s="7" t="s">
        <v>36</v>
      </c>
      <c r="C21" s="45" t="s">
        <v>114</v>
      </c>
      <c r="D21" s="47"/>
      <c r="H21" s="45"/>
      <c r="L21" s="6"/>
      <c r="M21" s="28"/>
      <c r="N21" s="28"/>
      <c r="O21" s="28"/>
      <c r="P21" s="28"/>
      <c r="Q21" s="6"/>
      <c r="R21" s="28"/>
      <c r="S21" s="28"/>
      <c r="T21" s="28"/>
      <c r="U21" s="6"/>
      <c r="V21" s="28"/>
      <c r="W21" s="28"/>
      <c r="X21" s="28"/>
      <c r="Y21" s="6"/>
      <c r="Z21" s="28"/>
      <c r="AA21" s="28"/>
      <c r="AB21" s="28"/>
      <c r="AC21" s="28"/>
      <c r="AD21" s="6"/>
      <c r="AE21" s="28"/>
      <c r="AF21" s="28"/>
      <c r="AG21" s="28"/>
      <c r="AH21" s="6"/>
      <c r="AI21" s="28"/>
      <c r="AJ21" s="28"/>
      <c r="AK21" s="28"/>
      <c r="AL21" s="6"/>
      <c r="AM21" s="28"/>
      <c r="AN21" s="28"/>
      <c r="AO21" s="28"/>
      <c r="AP21" s="6"/>
      <c r="AQ21" s="28"/>
      <c r="AR21" s="28"/>
      <c r="AS21" s="28"/>
      <c r="AT21" s="28"/>
      <c r="AU21" s="6"/>
      <c r="AV21" s="28"/>
      <c r="AW21" s="28"/>
      <c r="AX21" s="28"/>
      <c r="AY21" s="6"/>
      <c r="AZ21" s="28"/>
      <c r="BA21" s="28"/>
      <c r="BB21" s="28"/>
      <c r="BC21" s="28"/>
      <c r="BD21" s="6"/>
      <c r="BE21" s="28"/>
      <c r="BF21" s="28"/>
      <c r="BG21" s="28"/>
      <c r="BH21" s="6"/>
      <c r="BI21" s="28"/>
      <c r="BJ21" s="28"/>
      <c r="BK21" s="28"/>
      <c r="BL21" s="6"/>
      <c r="BW21" s="36"/>
    </row>
    <row r="22" spans="1:75" ht="12.75">
      <c r="A22" s="17">
        <f>A21+0.01</f>
        <v>2.0299999999999994</v>
      </c>
      <c r="B22" s="7" t="s">
        <v>67</v>
      </c>
      <c r="C22" s="45"/>
      <c r="D22" s="47"/>
      <c r="H22" s="45"/>
      <c r="L22" s="6"/>
      <c r="M22" s="28"/>
      <c r="N22" s="28"/>
      <c r="O22" s="28"/>
      <c r="P22" s="28"/>
      <c r="Q22" s="6"/>
      <c r="R22" s="28"/>
      <c r="S22" s="28"/>
      <c r="T22" s="28"/>
      <c r="U22" s="6"/>
      <c r="V22" s="28"/>
      <c r="W22" s="28"/>
      <c r="X22" s="28"/>
      <c r="Y22" s="6"/>
      <c r="Z22" s="28"/>
      <c r="AA22" s="28"/>
      <c r="AB22" s="28"/>
      <c r="AC22" s="28"/>
      <c r="AD22" s="6"/>
      <c r="AE22" s="28"/>
      <c r="AF22" s="28"/>
      <c r="AG22" s="28"/>
      <c r="AH22" s="6"/>
      <c r="AI22" s="28"/>
      <c r="AJ22" s="28"/>
      <c r="AK22" s="28"/>
      <c r="AL22" s="6"/>
      <c r="AM22" s="28"/>
      <c r="AN22" s="28"/>
      <c r="AO22" s="28"/>
      <c r="AP22" s="6"/>
      <c r="AQ22" s="28"/>
      <c r="AR22" s="28"/>
      <c r="AS22" s="28"/>
      <c r="AT22" s="28"/>
      <c r="AU22" s="6"/>
      <c r="AV22" s="28"/>
      <c r="AW22" s="28"/>
      <c r="AX22" s="28"/>
      <c r="AY22" s="6"/>
      <c r="AZ22" s="28"/>
      <c r="BA22" s="28"/>
      <c r="BB22" s="28"/>
      <c r="BC22" s="28"/>
      <c r="BD22" s="6"/>
      <c r="BE22" s="28"/>
      <c r="BF22" s="28"/>
      <c r="BG22" s="28"/>
      <c r="BH22" s="6"/>
      <c r="BI22" s="28"/>
      <c r="BJ22" s="28"/>
      <c r="BK22" s="28"/>
      <c r="BL22" s="81"/>
      <c r="BQ22" s="67"/>
      <c r="BT22" s="67"/>
      <c r="BW22" s="36"/>
    </row>
    <row r="23" spans="1:75" ht="12.75">
      <c r="A23" s="17">
        <f>A22+0.01</f>
        <v>2.039999999999999</v>
      </c>
      <c r="B23" s="24" t="s">
        <v>49</v>
      </c>
      <c r="C23" s="45"/>
      <c r="D23" s="47"/>
      <c r="H23" s="45"/>
      <c r="L23" s="6"/>
      <c r="M23" s="28"/>
      <c r="N23" s="28"/>
      <c r="O23" s="28"/>
      <c r="P23" s="28"/>
      <c r="Q23" s="6"/>
      <c r="R23" s="28"/>
      <c r="S23" s="28"/>
      <c r="T23" s="28"/>
      <c r="U23" s="6"/>
      <c r="V23" s="28"/>
      <c r="W23" s="28"/>
      <c r="X23" s="28"/>
      <c r="Y23" s="6"/>
      <c r="Z23" s="28"/>
      <c r="AA23" s="28"/>
      <c r="AB23" s="28"/>
      <c r="AC23" s="28"/>
      <c r="AD23" s="6"/>
      <c r="AE23" s="28"/>
      <c r="AF23" s="28"/>
      <c r="AG23" s="28"/>
      <c r="AH23" s="6"/>
      <c r="AI23" s="28"/>
      <c r="AJ23" s="28"/>
      <c r="AK23" s="28"/>
      <c r="AL23" s="6"/>
      <c r="AM23" s="28"/>
      <c r="AN23" s="28"/>
      <c r="AO23" s="28"/>
      <c r="AP23" s="6"/>
      <c r="AQ23" s="28"/>
      <c r="AR23" s="28"/>
      <c r="AS23" s="28"/>
      <c r="AT23" s="28"/>
      <c r="AU23" s="6"/>
      <c r="AV23" s="28"/>
      <c r="AW23" s="28"/>
      <c r="AX23" s="28"/>
      <c r="AY23" s="6"/>
      <c r="AZ23" s="28"/>
      <c r="BA23" s="28"/>
      <c r="BB23" s="28"/>
      <c r="BC23" s="28"/>
      <c r="BD23" s="6"/>
      <c r="BE23" s="28"/>
      <c r="BF23" s="28"/>
      <c r="BG23" s="28"/>
      <c r="BH23" s="6"/>
      <c r="BI23" s="28"/>
      <c r="BJ23" s="28"/>
      <c r="BK23" s="28"/>
      <c r="BL23" s="6"/>
      <c r="BR23" s="66" t="s">
        <v>45</v>
      </c>
      <c r="BW23" s="36"/>
    </row>
    <row r="24" spans="1:75" ht="12.75">
      <c r="A24" s="17">
        <f>A23+0.01</f>
        <v>2.049999999999999</v>
      </c>
      <c r="B24" s="24" t="s">
        <v>50</v>
      </c>
      <c r="C24" s="45" t="s">
        <v>123</v>
      </c>
      <c r="D24" s="47"/>
      <c r="H24" s="45"/>
      <c r="L24" s="6"/>
      <c r="M24" s="28"/>
      <c r="N24" s="28"/>
      <c r="O24" s="28"/>
      <c r="P24" s="28"/>
      <c r="Q24" s="6"/>
      <c r="R24" s="28"/>
      <c r="S24" s="28"/>
      <c r="T24" s="28"/>
      <c r="U24" s="6"/>
      <c r="V24" s="28"/>
      <c r="W24" s="28"/>
      <c r="X24" s="28"/>
      <c r="Y24" s="6"/>
      <c r="Z24" s="28"/>
      <c r="AA24" s="28"/>
      <c r="AB24" s="28"/>
      <c r="AC24" s="28"/>
      <c r="AD24" s="6"/>
      <c r="AE24" s="28"/>
      <c r="AF24" s="28"/>
      <c r="AG24" s="28"/>
      <c r="AH24" s="6"/>
      <c r="AI24" s="28"/>
      <c r="AJ24" s="28"/>
      <c r="AK24" s="28"/>
      <c r="AL24" s="6"/>
      <c r="AM24" s="28"/>
      <c r="AN24" s="28"/>
      <c r="AO24" s="28"/>
      <c r="AP24" s="6"/>
      <c r="AQ24" s="28"/>
      <c r="AR24" s="28"/>
      <c r="AS24" s="28"/>
      <c r="AT24" s="28"/>
      <c r="AU24" s="6"/>
      <c r="AV24" s="28"/>
      <c r="AW24" s="28"/>
      <c r="AX24" s="28"/>
      <c r="AY24" s="6"/>
      <c r="AZ24" s="28"/>
      <c r="BA24" s="28"/>
      <c r="BB24" s="28"/>
      <c r="BC24" s="28"/>
      <c r="BD24" s="6"/>
      <c r="BE24" s="28"/>
      <c r="BF24" s="28"/>
      <c r="BG24" s="28"/>
      <c r="BH24" s="6"/>
      <c r="BI24" s="28"/>
      <c r="BJ24" s="28"/>
      <c r="BK24" s="28"/>
      <c r="BL24" s="6"/>
      <c r="BR24" s="66" t="s">
        <v>44</v>
      </c>
      <c r="BW24" s="36"/>
    </row>
    <row r="25" spans="1:79" ht="12.75">
      <c r="A25" s="17"/>
      <c r="B25" s="24" t="s">
        <v>32</v>
      </c>
      <c r="C25" s="45"/>
      <c r="D25" s="47"/>
      <c r="H25" s="45"/>
      <c r="L25" s="6"/>
      <c r="M25" s="28"/>
      <c r="N25" s="28"/>
      <c r="O25" s="28"/>
      <c r="P25" s="28"/>
      <c r="Q25" s="6"/>
      <c r="R25" s="28"/>
      <c r="S25" s="28"/>
      <c r="T25" s="28"/>
      <c r="U25" s="6"/>
      <c r="V25" s="28"/>
      <c r="W25" s="28"/>
      <c r="X25" s="28"/>
      <c r="Y25" s="6"/>
      <c r="Z25" s="28"/>
      <c r="AA25" s="28"/>
      <c r="AB25" s="28"/>
      <c r="AC25" s="28"/>
      <c r="AD25" s="6"/>
      <c r="AE25" s="28"/>
      <c r="AF25" s="28"/>
      <c r="AG25" s="28"/>
      <c r="AH25" s="6"/>
      <c r="AI25" s="28"/>
      <c r="AJ25" s="28"/>
      <c r="AK25" s="28"/>
      <c r="AL25" s="6"/>
      <c r="AM25" s="28"/>
      <c r="AN25" s="28"/>
      <c r="AO25" s="28"/>
      <c r="AP25" s="6"/>
      <c r="AQ25" s="28"/>
      <c r="AR25" s="28"/>
      <c r="AS25" s="28"/>
      <c r="AT25" s="28"/>
      <c r="AU25" s="6"/>
      <c r="AV25" s="28"/>
      <c r="AW25" s="28"/>
      <c r="AX25" s="28"/>
      <c r="AY25" s="6"/>
      <c r="AZ25" s="28"/>
      <c r="BA25" s="28"/>
      <c r="BB25" s="28"/>
      <c r="BC25" s="28"/>
      <c r="BD25" s="6"/>
      <c r="BE25" s="28"/>
      <c r="BF25" s="28"/>
      <c r="BG25" s="28"/>
      <c r="BH25" s="6"/>
      <c r="BI25" s="28"/>
      <c r="BJ25" s="28"/>
      <c r="BK25" s="28"/>
      <c r="BL25" s="6"/>
      <c r="BW25" s="36"/>
      <c r="CA25" s="65" t="s">
        <v>81</v>
      </c>
    </row>
    <row r="26" spans="1:81" ht="12.75">
      <c r="A26" s="17" t="s">
        <v>0</v>
      </c>
      <c r="C26" s="45"/>
      <c r="D26" s="47"/>
      <c r="H26" s="45"/>
      <c r="L26" s="6"/>
      <c r="M26" s="28"/>
      <c r="N26" s="28"/>
      <c r="O26" s="28"/>
      <c r="P26" s="28"/>
      <c r="Q26" s="6"/>
      <c r="R26" s="28"/>
      <c r="S26" s="28"/>
      <c r="T26" s="28"/>
      <c r="U26" s="6"/>
      <c r="V26" s="28"/>
      <c r="W26" s="28"/>
      <c r="X26" s="28"/>
      <c r="Y26" s="6"/>
      <c r="Z26" s="28"/>
      <c r="AA26" s="28"/>
      <c r="AB26" s="28"/>
      <c r="AC26" s="28"/>
      <c r="AD26" s="6"/>
      <c r="AE26" s="28"/>
      <c r="AF26" s="28"/>
      <c r="AG26" s="28"/>
      <c r="AH26" s="6"/>
      <c r="AI26" s="28"/>
      <c r="AJ26" s="28"/>
      <c r="AK26" s="28"/>
      <c r="AL26" s="6"/>
      <c r="AM26" s="28"/>
      <c r="AN26" s="28"/>
      <c r="AO26" s="28"/>
      <c r="AP26" s="6"/>
      <c r="AQ26" s="28"/>
      <c r="AR26" s="28"/>
      <c r="AS26" s="28"/>
      <c r="AT26" s="28"/>
      <c r="AU26" s="6"/>
      <c r="AV26" s="28"/>
      <c r="AW26" s="28"/>
      <c r="AX26" s="28"/>
      <c r="AY26" s="6"/>
      <c r="AZ26" s="28"/>
      <c r="BA26" s="28"/>
      <c r="BB26" s="28"/>
      <c r="BC26" s="28"/>
      <c r="BD26" s="6"/>
      <c r="BE26" s="28"/>
      <c r="BF26" s="28"/>
      <c r="BG26" s="28"/>
      <c r="BH26" s="6"/>
      <c r="BI26" s="28"/>
      <c r="BJ26" s="28"/>
      <c r="BK26" s="28"/>
      <c r="BL26" s="6"/>
      <c r="BU26" s="66" t="s">
        <v>42</v>
      </c>
      <c r="BW26" s="36"/>
      <c r="CC26" s="65" t="s">
        <v>41</v>
      </c>
    </row>
    <row r="27" spans="3:75" ht="12.75">
      <c r="C27" s="45"/>
      <c r="D27" s="47"/>
      <c r="H27" s="45"/>
      <c r="L27" s="6"/>
      <c r="M27" s="28"/>
      <c r="N27" s="28"/>
      <c r="O27" s="28"/>
      <c r="P27" s="28"/>
      <c r="Q27" s="6"/>
      <c r="R27" s="28"/>
      <c r="S27" s="28"/>
      <c r="T27" s="28"/>
      <c r="U27" s="6"/>
      <c r="V27" s="28"/>
      <c r="W27" s="28"/>
      <c r="X27" s="28"/>
      <c r="Y27" s="6"/>
      <c r="Z27" s="28"/>
      <c r="AA27" s="28"/>
      <c r="AB27" s="28"/>
      <c r="AC27" s="28"/>
      <c r="AD27" s="6"/>
      <c r="AE27" s="28"/>
      <c r="AF27" s="28"/>
      <c r="AG27" s="28"/>
      <c r="AH27" s="6"/>
      <c r="AI27" s="28"/>
      <c r="AJ27" s="28"/>
      <c r="AK27" s="28"/>
      <c r="AL27" s="6"/>
      <c r="AM27" s="28"/>
      <c r="AN27" s="28"/>
      <c r="AO27" s="28"/>
      <c r="AP27" s="6"/>
      <c r="AQ27" s="28"/>
      <c r="AR27" s="28"/>
      <c r="AS27" s="28"/>
      <c r="AT27" s="28"/>
      <c r="AU27" s="6"/>
      <c r="AV27" s="28"/>
      <c r="AW27" s="28"/>
      <c r="AX27" s="28"/>
      <c r="AY27" s="6"/>
      <c r="AZ27" s="28"/>
      <c r="BA27" s="28"/>
      <c r="BB27" s="28"/>
      <c r="BC27" s="28"/>
      <c r="BD27" s="6"/>
      <c r="BE27" s="28"/>
      <c r="BF27" s="28"/>
      <c r="BG27" s="28"/>
      <c r="BH27" s="6"/>
      <c r="BI27" s="28"/>
      <c r="BJ27" s="28"/>
      <c r="BK27" s="28"/>
      <c r="BL27" s="6"/>
      <c r="BU27" s="66" t="s">
        <v>43</v>
      </c>
      <c r="BW27" s="36"/>
    </row>
    <row r="28" spans="3:75" ht="12.75">
      <c r="C28" s="45"/>
      <c r="D28" s="47"/>
      <c r="H28" s="45"/>
      <c r="L28" s="6"/>
      <c r="M28" s="28"/>
      <c r="N28" s="28"/>
      <c r="O28" s="28"/>
      <c r="P28" s="28"/>
      <c r="Q28" s="6"/>
      <c r="R28" s="28"/>
      <c r="S28" s="28"/>
      <c r="T28" s="28"/>
      <c r="U28" s="6"/>
      <c r="V28" s="28"/>
      <c r="W28" s="28"/>
      <c r="X28" s="28"/>
      <c r="Y28" s="6"/>
      <c r="Z28" s="28"/>
      <c r="AA28" s="28"/>
      <c r="AB28" s="28"/>
      <c r="AC28" s="28"/>
      <c r="AD28" s="6"/>
      <c r="AE28" s="28"/>
      <c r="AF28" s="28"/>
      <c r="AG28" s="28"/>
      <c r="AH28" s="6"/>
      <c r="AI28" s="28"/>
      <c r="AJ28" s="28"/>
      <c r="AK28" s="28"/>
      <c r="AL28" s="6"/>
      <c r="AM28" s="28"/>
      <c r="AN28" s="28"/>
      <c r="AO28" s="28"/>
      <c r="AP28" s="6"/>
      <c r="AQ28" s="28"/>
      <c r="AR28" s="28"/>
      <c r="AS28" s="28"/>
      <c r="AT28" s="28"/>
      <c r="AU28" s="6"/>
      <c r="AV28" s="28"/>
      <c r="AW28" s="28"/>
      <c r="AX28" s="28"/>
      <c r="AY28" s="6"/>
      <c r="AZ28" s="28"/>
      <c r="BA28" s="28"/>
      <c r="BB28" s="28"/>
      <c r="BC28" s="28"/>
      <c r="BD28" s="6"/>
      <c r="BE28" s="28"/>
      <c r="BF28" s="28"/>
      <c r="BG28" s="28"/>
      <c r="BH28" s="6"/>
      <c r="BI28" s="28"/>
      <c r="BJ28" s="28"/>
      <c r="BK28" s="28"/>
      <c r="BL28" s="6"/>
      <c r="BU28" s="66"/>
      <c r="BW28" s="28"/>
    </row>
    <row r="29" spans="1:75" ht="12.75">
      <c r="A29" s="25">
        <v>3</v>
      </c>
      <c r="B29" s="5" t="s">
        <v>94</v>
      </c>
      <c r="C29" s="45"/>
      <c r="D29" s="47"/>
      <c r="H29" s="45"/>
      <c r="L29" s="6"/>
      <c r="M29" s="28"/>
      <c r="N29" s="28"/>
      <c r="O29" s="28"/>
      <c r="P29" s="28"/>
      <c r="Q29" s="6"/>
      <c r="R29" s="28"/>
      <c r="S29" s="28"/>
      <c r="T29" s="28"/>
      <c r="U29" s="6"/>
      <c r="V29" s="28"/>
      <c r="W29" s="28"/>
      <c r="X29" s="28"/>
      <c r="Y29" s="6"/>
      <c r="Z29" s="28"/>
      <c r="AA29" s="28"/>
      <c r="AB29" s="64" t="s">
        <v>96</v>
      </c>
      <c r="AC29" s="28"/>
      <c r="AD29" s="6"/>
      <c r="AE29" s="28"/>
      <c r="AF29" s="28"/>
      <c r="AG29" s="28"/>
      <c r="AH29" s="6"/>
      <c r="AI29" s="79" t="s">
        <v>95</v>
      </c>
      <c r="AK29" s="28"/>
      <c r="AL29" s="6"/>
      <c r="AM29" s="28"/>
      <c r="AN29" s="28"/>
      <c r="AO29" s="28"/>
      <c r="AP29" s="6"/>
      <c r="AQ29" s="28"/>
      <c r="AR29" s="28"/>
      <c r="AS29" s="28"/>
      <c r="AT29" s="28"/>
      <c r="AU29" s="6"/>
      <c r="AV29" s="28"/>
      <c r="AW29" s="28"/>
      <c r="AX29" s="28"/>
      <c r="AY29" s="6"/>
      <c r="AZ29" s="28"/>
      <c r="BA29" s="28"/>
      <c r="BB29" s="28"/>
      <c r="BC29" s="28"/>
      <c r="BD29" s="6"/>
      <c r="BE29" s="28"/>
      <c r="BF29" s="28"/>
      <c r="BG29" s="28"/>
      <c r="BH29" s="6"/>
      <c r="BI29" s="28"/>
      <c r="BJ29" s="28"/>
      <c r="BK29" s="28"/>
      <c r="BL29" s="6"/>
      <c r="BM29" s="66"/>
      <c r="BW29" s="36"/>
    </row>
    <row r="30" spans="1:75" ht="12.75">
      <c r="A30" s="26">
        <f aca="true" t="shared" si="0" ref="A30:A37">A29+0.01</f>
        <v>3.01</v>
      </c>
      <c r="B30" t="s">
        <v>3</v>
      </c>
      <c r="C30" s="45"/>
      <c r="D30" s="47"/>
      <c r="H30" s="45"/>
      <c r="L30" s="6"/>
      <c r="M30" s="28"/>
      <c r="N30" s="28"/>
      <c r="O30" s="28"/>
      <c r="P30" s="28"/>
      <c r="Q30" s="6"/>
      <c r="R30" s="28"/>
      <c r="S30" s="28"/>
      <c r="T30" s="28"/>
      <c r="U30" s="6"/>
      <c r="V30" s="28"/>
      <c r="W30" s="28"/>
      <c r="X30" s="28"/>
      <c r="Y30" s="6"/>
      <c r="Z30" s="28"/>
      <c r="AA30" s="28"/>
      <c r="AB30" s="28"/>
      <c r="AC30" s="28"/>
      <c r="AD30" s="6"/>
      <c r="AE30" s="28"/>
      <c r="AF30" s="28"/>
      <c r="AG30" s="28"/>
      <c r="AH30" s="6"/>
      <c r="AI30" s="28"/>
      <c r="AJ30" s="28"/>
      <c r="AK30" s="28"/>
      <c r="AL30" s="6"/>
      <c r="AM30" s="28"/>
      <c r="AN30" s="28"/>
      <c r="AO30" s="28"/>
      <c r="AP30" s="6"/>
      <c r="AQ30" s="28"/>
      <c r="AR30" s="28"/>
      <c r="AS30" s="28"/>
      <c r="AT30" s="28"/>
      <c r="AU30" s="6"/>
      <c r="AV30" s="28"/>
      <c r="AW30" s="28"/>
      <c r="AX30" s="28"/>
      <c r="AY30" s="6"/>
      <c r="AZ30" s="28"/>
      <c r="BA30" s="28"/>
      <c r="BB30" s="28"/>
      <c r="BC30" s="28"/>
      <c r="BD30" s="6"/>
      <c r="BE30" s="28"/>
      <c r="BF30" s="28"/>
      <c r="BG30" s="28"/>
      <c r="BH30" s="6"/>
      <c r="BI30" s="28"/>
      <c r="BJ30" s="28"/>
      <c r="BK30" s="28"/>
      <c r="BL30" s="6"/>
      <c r="BW30" s="36"/>
    </row>
    <row r="31" spans="1:75" ht="12.75">
      <c r="A31" s="26">
        <f t="shared" si="0"/>
        <v>3.0199999999999996</v>
      </c>
      <c r="B31" s="7" t="s">
        <v>83</v>
      </c>
      <c r="C31" s="45"/>
      <c r="D31" s="47"/>
      <c r="H31" s="45"/>
      <c r="L31" s="6"/>
      <c r="M31" s="28"/>
      <c r="N31" s="28"/>
      <c r="O31" s="28"/>
      <c r="P31" s="28"/>
      <c r="Q31" s="6"/>
      <c r="R31" s="28"/>
      <c r="S31" s="28"/>
      <c r="T31" s="28"/>
      <c r="U31" s="6"/>
      <c r="V31" s="28"/>
      <c r="W31" s="28"/>
      <c r="X31" s="28"/>
      <c r="Y31" s="6"/>
      <c r="Z31" s="28"/>
      <c r="AA31" s="28"/>
      <c r="AB31" s="28"/>
      <c r="AC31" s="28"/>
      <c r="AD31" s="6"/>
      <c r="AE31" s="28"/>
      <c r="AF31" s="28"/>
      <c r="AG31" s="28"/>
      <c r="AH31" s="6"/>
      <c r="AI31" s="28"/>
      <c r="AJ31" s="28"/>
      <c r="AK31" s="28"/>
      <c r="AL31" s="6"/>
      <c r="AM31" s="28"/>
      <c r="AN31" s="28"/>
      <c r="AO31" s="28"/>
      <c r="AP31" s="6"/>
      <c r="AQ31" s="28"/>
      <c r="AR31" s="28"/>
      <c r="AS31" s="28"/>
      <c r="AT31" s="28"/>
      <c r="AU31" s="6"/>
      <c r="AV31" s="28"/>
      <c r="AW31" s="28"/>
      <c r="AX31" s="28"/>
      <c r="AY31" s="6"/>
      <c r="AZ31" s="28"/>
      <c r="BA31" s="28"/>
      <c r="BB31" s="28"/>
      <c r="BC31" s="28"/>
      <c r="BD31" s="6"/>
      <c r="BE31" s="28"/>
      <c r="BF31" s="28"/>
      <c r="BG31" s="28"/>
      <c r="BH31" s="6"/>
      <c r="BI31" s="28"/>
      <c r="BJ31" s="28"/>
      <c r="BK31" s="28"/>
      <c r="BL31" s="6"/>
      <c r="BW31" s="36"/>
    </row>
    <row r="32" spans="1:75" ht="12.75">
      <c r="A32" s="26">
        <f t="shared" si="0"/>
        <v>3.0299999999999994</v>
      </c>
      <c r="B32" s="7" t="s">
        <v>187</v>
      </c>
      <c r="C32" s="45"/>
      <c r="D32" s="47"/>
      <c r="H32" s="45"/>
      <c r="L32" s="6"/>
      <c r="M32" s="28"/>
      <c r="N32" s="28"/>
      <c r="O32" s="28"/>
      <c r="P32" s="28"/>
      <c r="Q32" s="6"/>
      <c r="R32" s="28"/>
      <c r="S32" s="28"/>
      <c r="T32" s="28"/>
      <c r="U32" s="6"/>
      <c r="V32" s="28"/>
      <c r="W32" s="28"/>
      <c r="X32" s="28"/>
      <c r="Y32" s="6"/>
      <c r="Z32" s="28"/>
      <c r="AA32" s="28"/>
      <c r="AB32" s="28"/>
      <c r="AC32" s="28"/>
      <c r="AD32" s="6"/>
      <c r="AE32" s="28"/>
      <c r="AF32" s="28"/>
      <c r="AG32" s="28"/>
      <c r="AH32" s="6"/>
      <c r="AI32" s="28"/>
      <c r="AJ32" s="28"/>
      <c r="AK32" s="28"/>
      <c r="AL32" s="6"/>
      <c r="AM32" s="28"/>
      <c r="AN32" s="28"/>
      <c r="AO32" s="28"/>
      <c r="AP32" s="6"/>
      <c r="AQ32" s="28"/>
      <c r="AR32" s="28"/>
      <c r="AS32" s="28"/>
      <c r="AT32" s="28"/>
      <c r="AU32" s="6"/>
      <c r="AV32" s="28"/>
      <c r="AW32" s="28"/>
      <c r="AX32" s="28"/>
      <c r="AY32" s="6"/>
      <c r="AZ32" s="28"/>
      <c r="BA32" s="28"/>
      <c r="BB32" s="28"/>
      <c r="BC32" s="28"/>
      <c r="BD32" s="6"/>
      <c r="BE32" s="28"/>
      <c r="BF32" s="28"/>
      <c r="BG32" s="28"/>
      <c r="BH32" s="6"/>
      <c r="BI32" s="28"/>
      <c r="BJ32" s="28"/>
      <c r="BK32" s="28"/>
      <c r="BL32" s="6"/>
      <c r="BW32" s="36"/>
    </row>
    <row r="33" spans="1:75" ht="12.75" customHeight="1">
      <c r="A33" s="26">
        <f t="shared" si="0"/>
        <v>3.039999999999999</v>
      </c>
      <c r="B33" s="7" t="s">
        <v>84</v>
      </c>
      <c r="C33" s="45"/>
      <c r="D33" s="47"/>
      <c r="H33" s="45"/>
      <c r="L33" s="6"/>
      <c r="M33" s="28"/>
      <c r="N33" s="28"/>
      <c r="O33" s="28"/>
      <c r="P33" s="28"/>
      <c r="Q33" s="6"/>
      <c r="R33" s="28"/>
      <c r="S33" s="28"/>
      <c r="T33" s="28"/>
      <c r="U33" s="6"/>
      <c r="V33" s="28"/>
      <c r="W33" s="28"/>
      <c r="X33" s="28"/>
      <c r="Y33" s="6"/>
      <c r="Z33" s="28"/>
      <c r="AA33" s="28"/>
      <c r="AB33" s="28"/>
      <c r="AC33" s="28"/>
      <c r="AD33" s="6"/>
      <c r="AE33" s="28"/>
      <c r="AF33" s="28"/>
      <c r="AG33" s="28"/>
      <c r="AH33" s="6"/>
      <c r="AI33" s="28"/>
      <c r="AJ33" s="28"/>
      <c r="AK33" s="28"/>
      <c r="AL33" s="6"/>
      <c r="AM33" s="28"/>
      <c r="AN33" s="28"/>
      <c r="AO33" s="28"/>
      <c r="AP33" s="6"/>
      <c r="AQ33" s="28"/>
      <c r="AR33" s="28"/>
      <c r="AS33" s="28"/>
      <c r="AT33" s="28"/>
      <c r="AU33" s="6"/>
      <c r="AV33" s="28"/>
      <c r="AW33" s="28"/>
      <c r="AX33" s="28"/>
      <c r="AY33" s="6"/>
      <c r="AZ33" s="28"/>
      <c r="BA33" s="28"/>
      <c r="BB33" s="28"/>
      <c r="BC33" s="28"/>
      <c r="BD33" s="6"/>
      <c r="BE33" s="28"/>
      <c r="BF33" s="28"/>
      <c r="BG33" s="28"/>
      <c r="BH33" s="6"/>
      <c r="BI33" s="28"/>
      <c r="BJ33" s="28"/>
      <c r="BK33" s="28"/>
      <c r="BL33" s="6"/>
      <c r="BW33" s="36"/>
    </row>
    <row r="34" spans="1:75" ht="12.75" customHeight="1">
      <c r="A34" s="26">
        <f t="shared" si="0"/>
        <v>3.049999999999999</v>
      </c>
      <c r="B34" s="7" t="s">
        <v>186</v>
      </c>
      <c r="C34" s="45"/>
      <c r="D34" s="47"/>
      <c r="H34" s="45"/>
      <c r="L34" s="6"/>
      <c r="M34" s="28"/>
      <c r="N34" s="28"/>
      <c r="O34" s="28"/>
      <c r="P34" s="28"/>
      <c r="Q34" s="6"/>
      <c r="R34" s="28"/>
      <c r="S34" s="28"/>
      <c r="T34" s="28"/>
      <c r="U34" s="6"/>
      <c r="V34" s="28"/>
      <c r="W34" s="28"/>
      <c r="X34" s="28"/>
      <c r="Y34" s="6"/>
      <c r="Z34" s="28"/>
      <c r="AA34" s="28"/>
      <c r="AB34" s="28"/>
      <c r="AC34" s="28"/>
      <c r="AD34" s="6"/>
      <c r="AE34" s="28"/>
      <c r="AF34" s="28"/>
      <c r="AG34" s="28"/>
      <c r="AH34" s="6"/>
      <c r="AI34" s="28"/>
      <c r="AJ34" s="28"/>
      <c r="AK34" s="28"/>
      <c r="AL34" s="6"/>
      <c r="AM34" s="28"/>
      <c r="AN34" s="28"/>
      <c r="AO34" s="28"/>
      <c r="AP34" s="6"/>
      <c r="AQ34" s="28"/>
      <c r="AR34" s="28"/>
      <c r="AS34" s="28"/>
      <c r="AT34" s="28"/>
      <c r="AU34" s="6"/>
      <c r="AV34" s="28"/>
      <c r="AW34" s="28"/>
      <c r="AX34" s="28"/>
      <c r="AY34" s="6"/>
      <c r="AZ34" s="28"/>
      <c r="BA34" s="28"/>
      <c r="BB34" s="28"/>
      <c r="BC34" s="28"/>
      <c r="BD34" s="6"/>
      <c r="BE34" s="28"/>
      <c r="BF34" s="28"/>
      <c r="BG34" s="28"/>
      <c r="BH34" s="6"/>
      <c r="BI34" s="28"/>
      <c r="BJ34" s="28"/>
      <c r="BK34" s="28"/>
      <c r="BL34" s="6"/>
      <c r="BW34" s="36"/>
    </row>
    <row r="35" spans="1:75" ht="12.75" customHeight="1">
      <c r="A35" s="26">
        <f t="shared" si="0"/>
        <v>3.0599999999999987</v>
      </c>
      <c r="B35" s="23" t="s">
        <v>103</v>
      </c>
      <c r="C35" s="45"/>
      <c r="D35" s="47"/>
      <c r="H35" s="45"/>
      <c r="L35" s="6"/>
      <c r="M35" s="28"/>
      <c r="N35" s="28"/>
      <c r="O35" s="28"/>
      <c r="P35" s="28"/>
      <c r="Q35" s="6"/>
      <c r="R35" s="28"/>
      <c r="S35" s="28"/>
      <c r="T35" s="28"/>
      <c r="U35" s="6"/>
      <c r="V35" s="28"/>
      <c r="W35" s="28"/>
      <c r="X35" s="28"/>
      <c r="Y35" s="6"/>
      <c r="Z35" s="28"/>
      <c r="AA35" s="28"/>
      <c r="AB35" s="28"/>
      <c r="AC35" s="28"/>
      <c r="AD35" s="6"/>
      <c r="AE35" s="28"/>
      <c r="AF35" s="28"/>
      <c r="AG35" s="28"/>
      <c r="AH35" s="6"/>
      <c r="AI35" s="28"/>
      <c r="AJ35" s="28"/>
      <c r="AK35" s="28"/>
      <c r="AL35" s="6"/>
      <c r="AM35" s="28"/>
      <c r="AN35" s="28"/>
      <c r="AO35" s="28"/>
      <c r="AP35" s="6"/>
      <c r="AQ35" s="28"/>
      <c r="AR35" s="28"/>
      <c r="AS35" s="28"/>
      <c r="AT35" s="28"/>
      <c r="AU35" s="6"/>
      <c r="AV35" s="28"/>
      <c r="AW35" s="28"/>
      <c r="AX35" s="28"/>
      <c r="AY35" s="6"/>
      <c r="AZ35" s="28"/>
      <c r="BA35" s="28"/>
      <c r="BB35" s="28"/>
      <c r="BC35" s="28"/>
      <c r="BD35" s="6"/>
      <c r="BE35" s="28"/>
      <c r="BF35" s="28"/>
      <c r="BG35" s="28"/>
      <c r="BH35" s="6"/>
      <c r="BI35" s="28"/>
      <c r="BJ35" s="28"/>
      <c r="BK35" s="28"/>
      <c r="BL35" s="6"/>
      <c r="BW35" s="36"/>
    </row>
    <row r="36" spans="1:75" ht="12.75">
      <c r="A36" s="26">
        <f t="shared" si="0"/>
        <v>3.0699999999999985</v>
      </c>
      <c r="B36" s="23" t="s">
        <v>67</v>
      </c>
      <c r="C36" s="45"/>
      <c r="D36" s="47"/>
      <c r="H36" s="45"/>
      <c r="L36" s="6"/>
      <c r="M36" s="28"/>
      <c r="N36" s="28"/>
      <c r="O36" s="28"/>
      <c r="P36" s="28"/>
      <c r="Q36" s="6"/>
      <c r="R36" s="28"/>
      <c r="S36" s="28"/>
      <c r="T36" s="28"/>
      <c r="U36" s="6"/>
      <c r="V36" s="28"/>
      <c r="W36" s="28"/>
      <c r="X36" s="28"/>
      <c r="Y36" s="6"/>
      <c r="Z36" s="28"/>
      <c r="AA36" s="28"/>
      <c r="AB36" s="28"/>
      <c r="AC36" s="28"/>
      <c r="AD36" s="6"/>
      <c r="AE36" s="28"/>
      <c r="AF36" s="28"/>
      <c r="AG36" s="28"/>
      <c r="AH36" s="6"/>
      <c r="AI36" s="28"/>
      <c r="AJ36" s="28"/>
      <c r="AK36" s="28"/>
      <c r="AL36" s="6"/>
      <c r="AM36" s="28"/>
      <c r="AN36" s="28"/>
      <c r="AO36" s="28"/>
      <c r="AP36" s="6"/>
      <c r="AQ36" s="28"/>
      <c r="AR36" s="28"/>
      <c r="AS36" s="28"/>
      <c r="AT36" s="28"/>
      <c r="AU36" s="6"/>
      <c r="AV36" s="28"/>
      <c r="AW36" s="28"/>
      <c r="AX36" s="28"/>
      <c r="AY36" s="6"/>
      <c r="AZ36" s="28"/>
      <c r="BA36" s="28"/>
      <c r="BB36" s="28"/>
      <c r="BC36" s="28"/>
      <c r="BD36" s="6"/>
      <c r="BE36" s="28"/>
      <c r="BF36" s="28"/>
      <c r="BG36" s="28"/>
      <c r="BH36" s="6"/>
      <c r="BI36" s="28"/>
      <c r="BJ36" s="28"/>
      <c r="BK36" s="28"/>
      <c r="BL36" s="6"/>
      <c r="BW36" s="36"/>
    </row>
    <row r="37" spans="1:75" ht="12.75">
      <c r="A37" s="26">
        <f t="shared" si="0"/>
        <v>3.0799999999999983</v>
      </c>
      <c r="B37" s="24" t="s">
        <v>27</v>
      </c>
      <c r="C37" s="45"/>
      <c r="D37" s="47"/>
      <c r="H37" s="45"/>
      <c r="L37" s="6"/>
      <c r="M37" s="28"/>
      <c r="N37" s="28"/>
      <c r="O37" s="28"/>
      <c r="P37" s="28"/>
      <c r="Q37" s="6"/>
      <c r="R37" s="28"/>
      <c r="S37" s="28"/>
      <c r="T37" s="28"/>
      <c r="U37" s="6"/>
      <c r="V37" s="28"/>
      <c r="W37" s="28"/>
      <c r="X37" s="28"/>
      <c r="Y37" s="6"/>
      <c r="Z37" s="28"/>
      <c r="AA37" s="28"/>
      <c r="AB37" s="28"/>
      <c r="AC37" s="28"/>
      <c r="AD37" s="6"/>
      <c r="AE37" s="28"/>
      <c r="AF37" s="28"/>
      <c r="AG37" s="28"/>
      <c r="AH37" s="6"/>
      <c r="AI37" s="28"/>
      <c r="AJ37" s="28"/>
      <c r="AK37" s="28"/>
      <c r="AL37" s="6"/>
      <c r="AM37" s="28"/>
      <c r="AN37" s="28"/>
      <c r="AO37" s="28"/>
      <c r="AP37" s="6"/>
      <c r="AQ37" s="28"/>
      <c r="AR37" s="28"/>
      <c r="AS37" s="28"/>
      <c r="AT37" s="28"/>
      <c r="AU37" s="6"/>
      <c r="AV37" s="28"/>
      <c r="AW37" s="28"/>
      <c r="AX37" s="28"/>
      <c r="AY37" s="6"/>
      <c r="AZ37" s="28"/>
      <c r="BA37" s="28"/>
      <c r="BB37" s="28"/>
      <c r="BC37" s="28"/>
      <c r="BD37" s="6"/>
      <c r="BE37" s="28"/>
      <c r="BF37" s="28"/>
      <c r="BG37" s="28"/>
      <c r="BH37" s="6"/>
      <c r="BI37" s="28"/>
      <c r="BJ37" s="28"/>
      <c r="BK37" s="28"/>
      <c r="BL37" s="6"/>
      <c r="BW37" s="36"/>
    </row>
    <row r="38" spans="2:75" ht="12.75">
      <c r="B38" s="24" t="s">
        <v>85</v>
      </c>
      <c r="C38" s="45"/>
      <c r="D38" s="47"/>
      <c r="H38" s="45"/>
      <c r="L38" s="6"/>
      <c r="M38" s="28"/>
      <c r="N38" s="28"/>
      <c r="O38" s="28"/>
      <c r="P38" s="28"/>
      <c r="Q38" s="6"/>
      <c r="R38" s="28"/>
      <c r="S38" s="28"/>
      <c r="T38" s="28"/>
      <c r="U38" s="6"/>
      <c r="V38" s="28"/>
      <c r="W38" s="28"/>
      <c r="X38" s="28"/>
      <c r="Y38" s="6"/>
      <c r="Z38" s="28"/>
      <c r="AA38" s="28"/>
      <c r="AB38" s="28"/>
      <c r="AC38" s="28"/>
      <c r="AD38" s="6"/>
      <c r="AE38" s="28"/>
      <c r="AF38" s="28"/>
      <c r="AG38" s="28"/>
      <c r="AH38" s="6"/>
      <c r="AI38" s="28"/>
      <c r="AJ38" s="28"/>
      <c r="AK38" s="28"/>
      <c r="AL38" s="6"/>
      <c r="AM38" s="28"/>
      <c r="AN38" s="28"/>
      <c r="AO38" s="28"/>
      <c r="AP38" s="6"/>
      <c r="AQ38" s="28"/>
      <c r="AR38" s="28"/>
      <c r="AS38" s="28"/>
      <c r="AT38" s="28"/>
      <c r="AU38" s="6"/>
      <c r="AV38" s="28"/>
      <c r="AW38" s="28"/>
      <c r="AX38" s="28"/>
      <c r="AY38" s="6"/>
      <c r="AZ38" s="28"/>
      <c r="BA38" s="28"/>
      <c r="BB38" s="28"/>
      <c r="BC38" s="28"/>
      <c r="BD38" s="6"/>
      <c r="BE38" s="28"/>
      <c r="BF38" s="28"/>
      <c r="BG38" s="28"/>
      <c r="BH38" s="6"/>
      <c r="BI38" s="28"/>
      <c r="BJ38" s="28"/>
      <c r="BK38" s="28"/>
      <c r="BL38" s="6"/>
      <c r="BW38" s="36"/>
    </row>
    <row r="39" spans="1:75" ht="12.75">
      <c r="A39" s="21"/>
      <c r="B39" s="24" t="s">
        <v>86</v>
      </c>
      <c r="C39" s="45"/>
      <c r="D39" s="47"/>
      <c r="H39" s="45"/>
      <c r="L39" s="6"/>
      <c r="M39" s="28"/>
      <c r="N39" s="28"/>
      <c r="O39" s="28"/>
      <c r="P39" s="28"/>
      <c r="Q39" s="6"/>
      <c r="R39" s="28"/>
      <c r="S39" s="28"/>
      <c r="T39" s="28"/>
      <c r="U39" s="6"/>
      <c r="V39" s="28"/>
      <c r="W39" s="28"/>
      <c r="X39" s="28"/>
      <c r="Y39" s="6"/>
      <c r="Z39" s="28"/>
      <c r="AA39" s="28"/>
      <c r="AB39" s="28"/>
      <c r="AC39" s="28"/>
      <c r="AD39" s="6"/>
      <c r="AE39" s="28"/>
      <c r="AF39" s="28"/>
      <c r="AG39" s="28"/>
      <c r="AH39" s="6"/>
      <c r="AI39" s="28"/>
      <c r="AJ39" s="28"/>
      <c r="AK39" s="28"/>
      <c r="AL39" s="6"/>
      <c r="AM39" s="28"/>
      <c r="AN39" s="28"/>
      <c r="AO39" s="28"/>
      <c r="AP39" s="6"/>
      <c r="AQ39" s="28"/>
      <c r="AR39" s="28"/>
      <c r="AS39" s="28"/>
      <c r="AT39" s="28"/>
      <c r="AU39" s="6"/>
      <c r="AV39" s="28"/>
      <c r="AW39" s="28"/>
      <c r="AX39" s="28"/>
      <c r="AY39" s="6"/>
      <c r="AZ39" s="28"/>
      <c r="BA39" s="28"/>
      <c r="BB39" s="28"/>
      <c r="BC39" s="28"/>
      <c r="BD39" s="6"/>
      <c r="BE39" s="28"/>
      <c r="BF39" s="28"/>
      <c r="BG39" s="28"/>
      <c r="BH39" s="6"/>
      <c r="BI39" s="28"/>
      <c r="BJ39" s="28"/>
      <c r="BK39" s="28"/>
      <c r="BL39" s="6"/>
      <c r="BW39" s="36"/>
    </row>
    <row r="40" spans="1:75" ht="12.75">
      <c r="A40" s="26">
        <f>A37+0.01</f>
        <v>3.089999999999998</v>
      </c>
      <c r="B40" s="24" t="s">
        <v>47</v>
      </c>
      <c r="C40" s="45"/>
      <c r="D40" s="47"/>
      <c r="H40" s="45"/>
      <c r="L40" s="6"/>
      <c r="M40" s="28"/>
      <c r="N40" s="28"/>
      <c r="O40" s="28"/>
      <c r="P40" s="28"/>
      <c r="Q40" s="6"/>
      <c r="R40" s="28"/>
      <c r="S40" s="28"/>
      <c r="T40" s="28"/>
      <c r="U40" s="6"/>
      <c r="V40" s="28"/>
      <c r="W40" s="28"/>
      <c r="X40" s="28"/>
      <c r="Y40" s="6"/>
      <c r="Z40" s="28"/>
      <c r="AA40" s="28"/>
      <c r="AB40" s="28"/>
      <c r="AC40" s="28"/>
      <c r="AD40" s="6"/>
      <c r="AE40" s="28"/>
      <c r="AF40" s="28"/>
      <c r="AG40" s="28"/>
      <c r="AH40" s="6"/>
      <c r="AI40" s="28"/>
      <c r="AJ40" s="28"/>
      <c r="AK40" s="28"/>
      <c r="AL40" s="6"/>
      <c r="AM40" s="28"/>
      <c r="AN40" s="28"/>
      <c r="AO40" s="28"/>
      <c r="AP40" s="6"/>
      <c r="AQ40" s="28"/>
      <c r="AR40" s="28"/>
      <c r="AS40" s="28"/>
      <c r="AT40" s="28"/>
      <c r="AU40" s="6"/>
      <c r="AV40" s="28"/>
      <c r="AW40" s="28"/>
      <c r="AX40" s="28"/>
      <c r="AY40" s="6"/>
      <c r="AZ40" s="28"/>
      <c r="BA40" s="28"/>
      <c r="BB40" s="28"/>
      <c r="BC40" s="28"/>
      <c r="BD40" s="6"/>
      <c r="BE40" s="28"/>
      <c r="BF40" s="28"/>
      <c r="BG40" s="28"/>
      <c r="BH40" s="6"/>
      <c r="BI40" s="28"/>
      <c r="BJ40" s="28"/>
      <c r="BK40" s="28"/>
      <c r="BL40" s="6"/>
      <c r="BW40" s="36"/>
    </row>
    <row r="41" spans="1:75" ht="12.75">
      <c r="A41" s="21"/>
      <c r="B41" s="24" t="s">
        <v>48</v>
      </c>
      <c r="C41" s="45"/>
      <c r="D41" s="47"/>
      <c r="H41" s="45"/>
      <c r="L41" s="6"/>
      <c r="M41" s="28"/>
      <c r="N41" s="28"/>
      <c r="O41" s="28"/>
      <c r="P41" s="28"/>
      <c r="Q41" s="6"/>
      <c r="R41" s="28"/>
      <c r="S41" s="28"/>
      <c r="T41" s="28"/>
      <c r="U41" s="6"/>
      <c r="V41" s="28"/>
      <c r="W41" s="28"/>
      <c r="X41" s="28"/>
      <c r="Y41" s="6"/>
      <c r="Z41" s="28"/>
      <c r="AA41" s="28"/>
      <c r="AB41" s="28"/>
      <c r="AC41" s="28"/>
      <c r="AD41" s="6"/>
      <c r="AE41" s="28"/>
      <c r="AF41" s="28"/>
      <c r="AG41" s="28"/>
      <c r="AH41" s="6"/>
      <c r="AI41" s="28"/>
      <c r="AJ41" s="28"/>
      <c r="AK41" s="28"/>
      <c r="AL41" s="6"/>
      <c r="AM41" s="28"/>
      <c r="AN41" s="28"/>
      <c r="AO41" s="28"/>
      <c r="AP41" s="6"/>
      <c r="AQ41" s="28"/>
      <c r="AR41" s="28"/>
      <c r="AS41" s="28"/>
      <c r="AT41" s="28"/>
      <c r="AU41" s="6"/>
      <c r="AV41" s="28"/>
      <c r="AW41" s="28"/>
      <c r="AX41" s="28"/>
      <c r="AY41" s="6"/>
      <c r="AZ41" s="28"/>
      <c r="BA41" s="28"/>
      <c r="BB41" s="28"/>
      <c r="BC41" s="28"/>
      <c r="BD41" s="6"/>
      <c r="BE41" s="28"/>
      <c r="BF41" s="28"/>
      <c r="BG41" s="28"/>
      <c r="BH41" s="6"/>
      <c r="BI41" s="28"/>
      <c r="BJ41" s="28"/>
      <c r="BK41" s="28"/>
      <c r="BL41" s="6"/>
      <c r="BW41" s="36"/>
    </row>
    <row r="42" spans="1:75" ht="12.75">
      <c r="A42" s="21"/>
      <c r="B42" s="24" t="s">
        <v>46</v>
      </c>
      <c r="C42" s="45"/>
      <c r="D42" s="47"/>
      <c r="H42" s="45"/>
      <c r="L42" s="6"/>
      <c r="M42" s="28"/>
      <c r="N42" s="28"/>
      <c r="O42" s="28"/>
      <c r="P42" s="28"/>
      <c r="Q42" s="6"/>
      <c r="R42" s="28"/>
      <c r="S42" s="28"/>
      <c r="T42" s="28"/>
      <c r="U42" s="6"/>
      <c r="V42" s="28"/>
      <c r="W42" s="28"/>
      <c r="X42" s="28"/>
      <c r="Y42" s="6"/>
      <c r="Z42" s="28"/>
      <c r="AA42" s="28"/>
      <c r="AB42" s="28"/>
      <c r="AC42" s="28"/>
      <c r="AD42" s="6"/>
      <c r="AE42" s="28"/>
      <c r="AF42" s="28"/>
      <c r="AG42" s="28"/>
      <c r="AH42" s="6"/>
      <c r="AI42" s="28"/>
      <c r="AJ42" s="28"/>
      <c r="AK42" s="28"/>
      <c r="AL42" s="6"/>
      <c r="AM42" s="28"/>
      <c r="AN42" s="28"/>
      <c r="AO42" s="28"/>
      <c r="AP42" s="6"/>
      <c r="AQ42" s="28"/>
      <c r="AR42" s="28"/>
      <c r="AS42" s="28"/>
      <c r="AT42" s="28"/>
      <c r="AU42" s="6"/>
      <c r="AV42" s="28"/>
      <c r="AW42" s="28"/>
      <c r="AX42" s="28"/>
      <c r="AY42" s="6"/>
      <c r="AZ42" s="28"/>
      <c r="BA42" s="28"/>
      <c r="BB42" s="28"/>
      <c r="BC42" s="28"/>
      <c r="BD42" s="6"/>
      <c r="BE42" s="28"/>
      <c r="BF42" s="28"/>
      <c r="BG42" s="28"/>
      <c r="BH42" s="6"/>
      <c r="BI42" s="28"/>
      <c r="BJ42" s="28"/>
      <c r="BK42" s="28"/>
      <c r="BL42" s="6"/>
      <c r="BW42" s="36"/>
    </row>
    <row r="43" spans="1:75" ht="12.75">
      <c r="A43" s="21"/>
      <c r="B43" s="24"/>
      <c r="C43" s="45"/>
      <c r="D43" s="47"/>
      <c r="H43" s="45"/>
      <c r="L43" s="6"/>
      <c r="M43" s="28"/>
      <c r="N43" s="28"/>
      <c r="O43" s="28"/>
      <c r="P43" s="28"/>
      <c r="Q43" s="6"/>
      <c r="R43" s="28"/>
      <c r="S43" s="28"/>
      <c r="T43" s="28"/>
      <c r="U43" s="6"/>
      <c r="V43" s="28"/>
      <c r="W43" s="28"/>
      <c r="X43" s="28"/>
      <c r="Y43" s="6"/>
      <c r="Z43" s="28"/>
      <c r="AA43" s="28"/>
      <c r="AB43" s="28"/>
      <c r="AC43" s="28"/>
      <c r="AD43" s="6"/>
      <c r="AE43" s="28"/>
      <c r="AF43" s="28"/>
      <c r="AG43" s="28"/>
      <c r="AH43" s="6"/>
      <c r="AI43" s="28"/>
      <c r="AJ43" s="28"/>
      <c r="AK43" s="28"/>
      <c r="AL43" s="6"/>
      <c r="AM43" s="28"/>
      <c r="AN43" s="28"/>
      <c r="AO43" s="28"/>
      <c r="AP43" s="6"/>
      <c r="AQ43" s="28"/>
      <c r="AR43" s="28"/>
      <c r="AS43" s="28"/>
      <c r="AT43" s="28"/>
      <c r="AU43" s="6"/>
      <c r="AV43" s="28"/>
      <c r="AW43" s="28"/>
      <c r="AX43" s="28"/>
      <c r="AY43" s="6"/>
      <c r="AZ43" s="28"/>
      <c r="BA43" s="28"/>
      <c r="BB43" s="28"/>
      <c r="BC43" s="28"/>
      <c r="BD43" s="6"/>
      <c r="BE43" s="28"/>
      <c r="BF43" s="28"/>
      <c r="BG43" s="28"/>
      <c r="BH43" s="6"/>
      <c r="BI43" s="28"/>
      <c r="BJ43" s="28"/>
      <c r="BK43" s="28"/>
      <c r="BL43" s="6"/>
      <c r="BW43" s="36"/>
    </row>
    <row r="44" spans="1:79" ht="12.75">
      <c r="A44" s="25">
        <v>4</v>
      </c>
      <c r="B44" s="5" t="s">
        <v>65</v>
      </c>
      <c r="C44" s="45"/>
      <c r="D44" s="47"/>
      <c r="H44" s="45"/>
      <c r="L44" s="6"/>
      <c r="M44" s="28"/>
      <c r="N44" s="28"/>
      <c r="O44" s="28"/>
      <c r="P44" s="28"/>
      <c r="Q44" s="6"/>
      <c r="R44" s="28"/>
      <c r="S44" s="28"/>
      <c r="T44" s="28"/>
      <c r="U44" s="6"/>
      <c r="V44" s="28"/>
      <c r="W44" s="28"/>
      <c r="X44" s="28"/>
      <c r="Y44" s="6"/>
      <c r="Z44" s="28"/>
      <c r="AA44" s="28"/>
      <c r="AB44" s="28"/>
      <c r="AC44" s="28"/>
      <c r="AD44" s="6"/>
      <c r="AE44" s="28"/>
      <c r="AF44" s="28"/>
      <c r="AG44" s="28"/>
      <c r="AH44" s="6"/>
      <c r="AI44" s="28"/>
      <c r="AJ44" s="28"/>
      <c r="AK44" s="28"/>
      <c r="AL44" s="6"/>
      <c r="AM44" s="28"/>
      <c r="AN44" s="28"/>
      <c r="AO44" s="28"/>
      <c r="AP44" s="6"/>
      <c r="AQ44" s="28"/>
      <c r="AR44" s="28"/>
      <c r="AS44" s="28"/>
      <c r="AT44" s="28"/>
      <c r="AU44" s="6"/>
      <c r="AV44" s="28"/>
      <c r="AW44" s="28"/>
      <c r="AX44" s="28"/>
      <c r="AY44" s="6"/>
      <c r="AZ44" s="28"/>
      <c r="BA44" s="28"/>
      <c r="BB44" s="28"/>
      <c r="BC44" s="28"/>
      <c r="BD44" s="6"/>
      <c r="BE44" s="28"/>
      <c r="BF44" s="28"/>
      <c r="BG44" s="28"/>
      <c r="BH44" s="6"/>
      <c r="BI44" s="28"/>
      <c r="BJ44" s="28"/>
      <c r="BK44" s="28"/>
      <c r="BL44" s="6"/>
      <c r="BW44" s="36"/>
      <c r="CA44" s="58"/>
    </row>
    <row r="45" spans="3:79" ht="12.75">
      <c r="C45" s="45"/>
      <c r="D45" s="47"/>
      <c r="H45" s="45"/>
      <c r="L45" s="6"/>
      <c r="M45" s="28"/>
      <c r="N45" s="28"/>
      <c r="O45" s="28"/>
      <c r="P45" s="28"/>
      <c r="Q45" s="6"/>
      <c r="R45" s="28"/>
      <c r="S45" s="28"/>
      <c r="T45" s="28"/>
      <c r="U45" s="6"/>
      <c r="V45" s="28"/>
      <c r="W45" s="28"/>
      <c r="X45" s="28"/>
      <c r="Y45" s="6"/>
      <c r="Z45" s="28"/>
      <c r="AA45" s="28"/>
      <c r="AB45" s="28"/>
      <c r="AC45" s="28"/>
      <c r="AD45" s="6"/>
      <c r="AE45" s="28"/>
      <c r="AF45" s="80" t="s">
        <v>37</v>
      </c>
      <c r="AG45" s="28"/>
      <c r="AH45" s="6"/>
      <c r="AI45" s="28"/>
      <c r="AJ45" s="28"/>
      <c r="AK45" s="28"/>
      <c r="AL45" s="57" t="s">
        <v>98</v>
      </c>
      <c r="AM45" s="28"/>
      <c r="AN45" s="28"/>
      <c r="AO45" s="28"/>
      <c r="AP45" s="6"/>
      <c r="AQ45" s="28"/>
      <c r="AR45" s="28"/>
      <c r="AS45" s="28"/>
      <c r="AT45" s="28"/>
      <c r="AU45" s="6"/>
      <c r="AV45" s="28"/>
      <c r="AW45" s="28"/>
      <c r="AX45" s="28"/>
      <c r="AY45" s="6"/>
      <c r="AZ45" s="28"/>
      <c r="BA45" s="28"/>
      <c r="BB45" s="28"/>
      <c r="BC45" s="28"/>
      <c r="BD45" s="6"/>
      <c r="BE45" s="28"/>
      <c r="BF45" s="28"/>
      <c r="BG45" s="28"/>
      <c r="BH45" s="6"/>
      <c r="BI45" s="28"/>
      <c r="BJ45" s="28"/>
      <c r="BK45" s="28"/>
      <c r="BL45" s="6"/>
      <c r="BW45" s="36"/>
      <c r="CA45" s="58"/>
    </row>
    <row r="46" spans="1:79" ht="12.75">
      <c r="A46" s="17">
        <f>A44+0.01</f>
        <v>4.01</v>
      </c>
      <c r="B46" t="s">
        <v>3</v>
      </c>
      <c r="C46" s="45"/>
      <c r="D46" s="47"/>
      <c r="H46" s="45"/>
      <c r="L46" s="6"/>
      <c r="M46" s="28"/>
      <c r="N46" s="28"/>
      <c r="O46" s="28"/>
      <c r="P46" s="28"/>
      <c r="Q46" s="6"/>
      <c r="R46" s="28"/>
      <c r="S46" s="28"/>
      <c r="T46" s="28"/>
      <c r="U46" s="6"/>
      <c r="V46" s="28"/>
      <c r="W46" s="28"/>
      <c r="X46" s="28"/>
      <c r="Y46" s="6"/>
      <c r="Z46" s="28"/>
      <c r="AA46" s="28"/>
      <c r="AB46" s="28"/>
      <c r="AC46" s="28"/>
      <c r="AD46" s="6"/>
      <c r="AE46" s="28"/>
      <c r="AF46" s="28"/>
      <c r="AG46" s="28"/>
      <c r="AH46" s="6"/>
      <c r="AI46" s="28"/>
      <c r="AJ46" s="28"/>
      <c r="AK46" s="28"/>
      <c r="AL46" s="6"/>
      <c r="AM46" s="28"/>
      <c r="AN46" s="28"/>
      <c r="AO46" s="28"/>
      <c r="AP46" s="6"/>
      <c r="AQ46" s="28"/>
      <c r="AR46" s="28"/>
      <c r="AS46" s="28"/>
      <c r="AT46" s="28"/>
      <c r="AU46" s="6"/>
      <c r="AV46" s="28"/>
      <c r="AW46" s="28"/>
      <c r="AX46" s="28"/>
      <c r="AY46" s="6"/>
      <c r="AZ46" s="28"/>
      <c r="BA46" s="28"/>
      <c r="BB46" s="28"/>
      <c r="BC46" s="28"/>
      <c r="BD46" s="6"/>
      <c r="BE46" s="28"/>
      <c r="BF46" s="28"/>
      <c r="BG46" s="28"/>
      <c r="BH46" s="6"/>
      <c r="BI46" s="28"/>
      <c r="BJ46" s="28"/>
      <c r="BK46" s="28"/>
      <c r="BL46" s="6"/>
      <c r="BW46" s="36"/>
      <c r="CA46" s="58"/>
    </row>
    <row r="47" spans="1:79" ht="12.75">
      <c r="A47" s="26">
        <f>A46+0.01</f>
        <v>4.02</v>
      </c>
      <c r="B47" s="7" t="s">
        <v>191</v>
      </c>
      <c r="C47" s="45"/>
      <c r="D47" s="47"/>
      <c r="H47" s="45"/>
      <c r="L47" s="6"/>
      <c r="M47" s="28"/>
      <c r="N47" s="28"/>
      <c r="O47" s="28"/>
      <c r="P47" s="28"/>
      <c r="Q47" s="6"/>
      <c r="R47" s="28"/>
      <c r="S47" s="28"/>
      <c r="T47" s="28"/>
      <c r="U47" s="6"/>
      <c r="V47" s="28"/>
      <c r="W47" s="28"/>
      <c r="X47" s="28"/>
      <c r="Y47" s="6"/>
      <c r="Z47" s="28"/>
      <c r="AA47" s="28"/>
      <c r="AB47" s="28"/>
      <c r="AC47" s="28"/>
      <c r="AD47" s="6"/>
      <c r="AE47" s="28"/>
      <c r="AF47" s="28"/>
      <c r="AG47" s="28"/>
      <c r="AH47" s="6"/>
      <c r="AI47" s="28"/>
      <c r="AJ47" s="28"/>
      <c r="AK47" s="28"/>
      <c r="AL47" s="6"/>
      <c r="AM47" s="28"/>
      <c r="AN47" s="28"/>
      <c r="AO47" s="28"/>
      <c r="AP47" s="6"/>
      <c r="AQ47" s="28"/>
      <c r="AR47" s="28"/>
      <c r="AS47" s="28"/>
      <c r="AT47" s="28"/>
      <c r="AU47" s="6"/>
      <c r="AV47" s="28"/>
      <c r="AW47" s="28"/>
      <c r="AX47" s="28"/>
      <c r="AY47" s="6"/>
      <c r="AZ47" s="28"/>
      <c r="BA47" s="28"/>
      <c r="BB47" s="28"/>
      <c r="BC47" s="28"/>
      <c r="BD47" s="6"/>
      <c r="BE47" s="28"/>
      <c r="BF47" s="28"/>
      <c r="BG47" s="28"/>
      <c r="BH47" s="6"/>
      <c r="BI47" s="28"/>
      <c r="BJ47" s="28"/>
      <c r="BK47" s="28"/>
      <c r="BL47" s="6"/>
      <c r="BW47" s="36"/>
      <c r="CA47" s="58"/>
    </row>
    <row r="48" spans="1:79" ht="12.75">
      <c r="A48" s="26">
        <f>A47+0.01</f>
        <v>4.029999999999999</v>
      </c>
      <c r="B48" s="23" t="s">
        <v>87</v>
      </c>
      <c r="C48" s="45"/>
      <c r="D48" s="47"/>
      <c r="H48" s="45"/>
      <c r="L48" s="6"/>
      <c r="M48" s="28"/>
      <c r="N48" s="28"/>
      <c r="O48" s="28"/>
      <c r="P48" s="28"/>
      <c r="Q48" s="6"/>
      <c r="R48" s="28"/>
      <c r="S48" s="28"/>
      <c r="T48" s="28"/>
      <c r="U48" s="6"/>
      <c r="V48" s="28"/>
      <c r="W48" s="28"/>
      <c r="X48" s="28"/>
      <c r="Y48" s="6"/>
      <c r="Z48" s="28"/>
      <c r="AA48" s="28"/>
      <c r="AB48" s="28"/>
      <c r="AC48" s="28"/>
      <c r="AD48" s="6"/>
      <c r="AE48" s="28"/>
      <c r="AF48" s="28"/>
      <c r="AG48" s="28"/>
      <c r="AH48" s="6"/>
      <c r="AI48" s="28"/>
      <c r="AJ48" s="28"/>
      <c r="AK48" s="28"/>
      <c r="AL48" s="6"/>
      <c r="AM48" s="28"/>
      <c r="AN48" s="28"/>
      <c r="AO48" s="28"/>
      <c r="AP48" s="6"/>
      <c r="AQ48" s="28"/>
      <c r="AR48" s="28"/>
      <c r="AS48" s="28"/>
      <c r="AT48" s="28"/>
      <c r="AU48" s="6"/>
      <c r="AV48" s="28"/>
      <c r="AW48" s="28"/>
      <c r="AX48" s="28"/>
      <c r="AY48" s="6"/>
      <c r="AZ48" s="28"/>
      <c r="BA48" s="28"/>
      <c r="BB48" s="28"/>
      <c r="BC48" s="28"/>
      <c r="BD48" s="6"/>
      <c r="BE48" s="28"/>
      <c r="BF48" s="28"/>
      <c r="BG48" s="28"/>
      <c r="BH48" s="6"/>
      <c r="BI48" s="28"/>
      <c r="BJ48" s="28"/>
      <c r="BK48" s="28"/>
      <c r="BL48" s="6"/>
      <c r="BW48" s="36"/>
      <c r="CA48" s="58"/>
    </row>
    <row r="49" spans="1:79" ht="12.75">
      <c r="A49" s="26">
        <f>A48+0.01</f>
        <v>4.039999999999999</v>
      </c>
      <c r="B49" s="7" t="s">
        <v>66</v>
      </c>
      <c r="C49" s="45"/>
      <c r="D49" s="47"/>
      <c r="H49" s="45"/>
      <c r="L49" s="6"/>
      <c r="M49" s="28"/>
      <c r="N49" s="28"/>
      <c r="O49" s="28"/>
      <c r="P49" s="28"/>
      <c r="Q49" s="6"/>
      <c r="R49" s="28"/>
      <c r="S49" s="28"/>
      <c r="T49" s="28"/>
      <c r="U49" s="6"/>
      <c r="V49" s="28"/>
      <c r="W49" s="28"/>
      <c r="X49" s="28"/>
      <c r="Y49" s="6"/>
      <c r="Z49" s="28"/>
      <c r="AA49" s="28"/>
      <c r="AB49" s="28"/>
      <c r="AC49" s="28"/>
      <c r="AD49" s="6"/>
      <c r="AE49" s="28"/>
      <c r="AF49" s="28"/>
      <c r="AG49" s="28"/>
      <c r="AH49" s="6"/>
      <c r="AI49" s="28"/>
      <c r="AJ49" s="28"/>
      <c r="AK49" s="28"/>
      <c r="AL49" s="6"/>
      <c r="AM49" s="28"/>
      <c r="AN49" s="28"/>
      <c r="AO49" s="28"/>
      <c r="AP49" s="6"/>
      <c r="AQ49" s="28"/>
      <c r="AR49" s="28"/>
      <c r="AS49" s="28"/>
      <c r="AT49" s="28"/>
      <c r="AU49" s="6"/>
      <c r="AV49" s="28"/>
      <c r="AW49" s="28"/>
      <c r="AX49" s="28"/>
      <c r="AY49" s="6"/>
      <c r="AZ49" s="28"/>
      <c r="BA49" s="28"/>
      <c r="BB49" s="28"/>
      <c r="BC49" s="28"/>
      <c r="BD49" s="6"/>
      <c r="BE49" s="28"/>
      <c r="BF49" s="28"/>
      <c r="BG49" s="28"/>
      <c r="BH49" s="6"/>
      <c r="BI49" s="28"/>
      <c r="BJ49" s="28"/>
      <c r="BK49" s="28"/>
      <c r="BL49" s="6"/>
      <c r="BW49" s="36"/>
      <c r="CA49" s="58"/>
    </row>
    <row r="50" spans="1:79" ht="12.75">
      <c r="A50" s="26">
        <f>A49+0.01</f>
        <v>4.049999999999999</v>
      </c>
      <c r="B50" s="24" t="s">
        <v>26</v>
      </c>
      <c r="C50" s="45"/>
      <c r="D50" s="47"/>
      <c r="H50" s="45"/>
      <c r="L50" s="6"/>
      <c r="M50" s="28"/>
      <c r="N50" s="28"/>
      <c r="O50" s="28"/>
      <c r="P50" s="28"/>
      <c r="Q50" s="6"/>
      <c r="R50" s="28"/>
      <c r="S50" s="28"/>
      <c r="T50" s="28"/>
      <c r="U50" s="6"/>
      <c r="V50" s="28"/>
      <c r="W50" s="28"/>
      <c r="X50" s="28"/>
      <c r="Y50" s="6"/>
      <c r="Z50" s="28"/>
      <c r="AA50" s="28"/>
      <c r="AB50" s="28"/>
      <c r="AC50" s="28"/>
      <c r="AD50" s="6"/>
      <c r="AE50" s="28"/>
      <c r="AF50" s="28"/>
      <c r="AG50" s="28"/>
      <c r="AH50" s="6"/>
      <c r="AI50" s="28"/>
      <c r="AJ50" s="28"/>
      <c r="AK50" s="28"/>
      <c r="AL50" s="6"/>
      <c r="AM50" s="28"/>
      <c r="AN50" s="28"/>
      <c r="AO50" s="28"/>
      <c r="AP50" s="6"/>
      <c r="AQ50" s="28"/>
      <c r="AR50" s="28"/>
      <c r="AS50" s="28"/>
      <c r="AT50" s="28"/>
      <c r="AU50" s="6"/>
      <c r="AV50" s="28"/>
      <c r="AW50" s="28"/>
      <c r="AX50" s="28"/>
      <c r="AY50" s="6"/>
      <c r="AZ50" s="28"/>
      <c r="BA50" s="28"/>
      <c r="BB50" s="28"/>
      <c r="BC50" s="28"/>
      <c r="BD50" s="6"/>
      <c r="BE50" s="28"/>
      <c r="BF50" s="28"/>
      <c r="BG50" s="28"/>
      <c r="BH50" s="6"/>
      <c r="BI50" s="28"/>
      <c r="BJ50" s="28"/>
      <c r="BK50" s="28"/>
      <c r="BL50" s="6"/>
      <c r="BW50" s="36"/>
      <c r="CA50" s="58"/>
    </row>
    <row r="51" spans="1:79" ht="12.75">
      <c r="A51" s="26">
        <f>A50+0.01</f>
        <v>4.059999999999999</v>
      </c>
      <c r="B51" s="24" t="s">
        <v>68</v>
      </c>
      <c r="C51" s="45"/>
      <c r="D51" s="47"/>
      <c r="H51" s="45"/>
      <c r="L51" s="6"/>
      <c r="M51" s="28"/>
      <c r="N51" s="28"/>
      <c r="O51" s="28"/>
      <c r="P51" s="28"/>
      <c r="Q51" s="6"/>
      <c r="R51" s="28"/>
      <c r="S51" s="28"/>
      <c r="T51" s="28"/>
      <c r="U51" s="6"/>
      <c r="V51" s="28"/>
      <c r="W51" s="28"/>
      <c r="X51" s="28"/>
      <c r="Y51" s="6"/>
      <c r="Z51" s="28"/>
      <c r="AA51" s="28"/>
      <c r="AB51" s="28"/>
      <c r="AC51" s="28"/>
      <c r="AD51" s="6"/>
      <c r="AE51" s="28"/>
      <c r="AF51" s="28"/>
      <c r="AG51" s="28"/>
      <c r="AH51" s="6"/>
      <c r="AI51" s="28"/>
      <c r="AJ51" s="28"/>
      <c r="AK51" s="28"/>
      <c r="AL51" s="6"/>
      <c r="AM51" s="28"/>
      <c r="AN51" s="28"/>
      <c r="AO51" s="28"/>
      <c r="AP51" s="6"/>
      <c r="AQ51" s="28"/>
      <c r="AR51" s="28"/>
      <c r="AS51" s="28"/>
      <c r="AT51" s="28"/>
      <c r="AU51" s="6"/>
      <c r="AV51" s="28"/>
      <c r="AW51" s="28"/>
      <c r="AX51" s="28"/>
      <c r="AY51" s="6"/>
      <c r="AZ51" s="28"/>
      <c r="BA51" s="28"/>
      <c r="BB51" s="28"/>
      <c r="BC51" s="28"/>
      <c r="BD51" s="6"/>
      <c r="BE51" s="28"/>
      <c r="BF51" s="28"/>
      <c r="BG51" s="28"/>
      <c r="BH51" s="6"/>
      <c r="BI51" s="28"/>
      <c r="BJ51" s="28"/>
      <c r="BK51" s="28"/>
      <c r="BL51" s="6"/>
      <c r="BW51" s="36"/>
      <c r="CA51" s="58"/>
    </row>
    <row r="52" spans="1:75" ht="12.75">
      <c r="A52" s="8"/>
      <c r="C52" s="45"/>
      <c r="D52" s="47"/>
      <c r="H52" s="45"/>
      <c r="L52" s="6"/>
      <c r="M52" s="28"/>
      <c r="N52" s="28"/>
      <c r="O52" s="28"/>
      <c r="P52" s="28"/>
      <c r="Q52" s="6"/>
      <c r="R52" s="28"/>
      <c r="S52" s="28"/>
      <c r="T52" s="28"/>
      <c r="U52" s="6"/>
      <c r="V52" s="28"/>
      <c r="W52" s="28"/>
      <c r="X52" s="28"/>
      <c r="Y52" s="6"/>
      <c r="Z52" s="28"/>
      <c r="AA52" s="28"/>
      <c r="AB52" s="28"/>
      <c r="AC52" s="28"/>
      <c r="AD52" s="6"/>
      <c r="AE52" s="28"/>
      <c r="AF52" s="28"/>
      <c r="AG52" s="28"/>
      <c r="AH52" s="6"/>
      <c r="AI52" s="28"/>
      <c r="AJ52" s="28"/>
      <c r="AK52" s="28"/>
      <c r="AL52" s="6"/>
      <c r="AM52" s="28"/>
      <c r="AN52" s="28"/>
      <c r="AO52" s="28"/>
      <c r="AP52" s="6"/>
      <c r="AQ52" s="28"/>
      <c r="AR52" s="28"/>
      <c r="AS52" s="28"/>
      <c r="AT52" s="28"/>
      <c r="AU52" s="6"/>
      <c r="AV52" s="28"/>
      <c r="AW52" s="28"/>
      <c r="AX52" s="28"/>
      <c r="AY52" s="6"/>
      <c r="AZ52" s="28"/>
      <c r="BA52" s="28"/>
      <c r="BB52" s="28"/>
      <c r="BC52" s="28"/>
      <c r="BD52" s="6"/>
      <c r="BE52" s="28"/>
      <c r="BF52" s="28"/>
      <c r="BG52" s="28"/>
      <c r="BH52" s="6"/>
      <c r="BI52" s="28"/>
      <c r="BJ52" s="28"/>
      <c r="BK52" s="28"/>
      <c r="BL52" s="6"/>
      <c r="BW52" s="36"/>
    </row>
    <row r="53" spans="1:75" ht="12.75">
      <c r="A53" s="27">
        <v>5</v>
      </c>
      <c r="B53" s="5" t="s">
        <v>56</v>
      </c>
      <c r="C53" s="45"/>
      <c r="D53" s="47"/>
      <c r="H53" s="45"/>
      <c r="L53" s="6"/>
      <c r="M53" s="28"/>
      <c r="N53" s="28"/>
      <c r="O53" s="28"/>
      <c r="P53" s="28"/>
      <c r="Q53" s="6"/>
      <c r="R53" s="28"/>
      <c r="S53" s="28"/>
      <c r="T53" s="28"/>
      <c r="U53" s="6"/>
      <c r="V53" s="28"/>
      <c r="W53" s="28"/>
      <c r="X53" s="28"/>
      <c r="Y53" s="6"/>
      <c r="Z53" s="28"/>
      <c r="AA53" s="28"/>
      <c r="AB53" s="28"/>
      <c r="AC53" s="28"/>
      <c r="AD53" s="6"/>
      <c r="AE53" s="28"/>
      <c r="AF53" s="28"/>
      <c r="AG53" s="28"/>
      <c r="AH53" s="6"/>
      <c r="AI53" s="28"/>
      <c r="AJ53" s="28"/>
      <c r="AK53" s="28"/>
      <c r="AL53" s="6"/>
      <c r="AM53" s="28"/>
      <c r="AN53" s="28"/>
      <c r="AO53" s="28"/>
      <c r="AP53" s="6"/>
      <c r="AQ53" s="28"/>
      <c r="AR53" s="28"/>
      <c r="AS53" s="57" t="s">
        <v>104</v>
      </c>
      <c r="AT53" s="28"/>
      <c r="AU53" s="6"/>
      <c r="AV53" s="28"/>
      <c r="AW53" s="28"/>
      <c r="AX53" s="28"/>
      <c r="AY53" s="57" t="s">
        <v>97</v>
      </c>
      <c r="AZ53" s="28"/>
      <c r="BA53" s="28"/>
      <c r="BB53" s="28"/>
      <c r="BC53" s="28"/>
      <c r="BD53" s="6"/>
      <c r="BE53" s="28"/>
      <c r="BF53" s="28"/>
      <c r="BG53" s="28"/>
      <c r="BH53" s="6"/>
      <c r="BI53" s="28"/>
      <c r="BJ53" s="28"/>
      <c r="BK53" s="28"/>
      <c r="BL53" s="6"/>
      <c r="BW53" s="36"/>
    </row>
    <row r="54" spans="1:75" ht="12.75">
      <c r="A54" s="26">
        <f aca="true" t="shared" si="1" ref="A54:A59">A53+0.01</f>
        <v>5.01</v>
      </c>
      <c r="B54" t="s">
        <v>3</v>
      </c>
      <c r="C54" s="45" t="s">
        <v>109</v>
      </c>
      <c r="D54" s="47"/>
      <c r="H54" s="45"/>
      <c r="L54" s="6"/>
      <c r="M54" s="28"/>
      <c r="N54" s="28"/>
      <c r="O54" s="28"/>
      <c r="P54" s="28"/>
      <c r="Q54" s="6"/>
      <c r="R54" s="28"/>
      <c r="S54" s="28"/>
      <c r="T54" s="28"/>
      <c r="U54" s="6"/>
      <c r="V54" s="28"/>
      <c r="W54" s="28"/>
      <c r="X54" s="28"/>
      <c r="Y54" s="6"/>
      <c r="Z54" s="28"/>
      <c r="AA54" s="28"/>
      <c r="AB54" s="28"/>
      <c r="AC54" s="28"/>
      <c r="AD54" s="6"/>
      <c r="AE54" s="28"/>
      <c r="AF54" s="28"/>
      <c r="AG54" s="28"/>
      <c r="AH54" s="6"/>
      <c r="AI54" s="28"/>
      <c r="AJ54" s="28"/>
      <c r="AK54" s="28"/>
      <c r="AL54" s="6"/>
      <c r="AM54" s="28"/>
      <c r="AN54" s="28"/>
      <c r="AO54" s="28"/>
      <c r="AP54" s="6"/>
      <c r="AQ54" s="28"/>
      <c r="AR54" s="28"/>
      <c r="AS54" s="28"/>
      <c r="AT54" s="28"/>
      <c r="AU54" s="6"/>
      <c r="AV54" s="28"/>
      <c r="AW54" s="28"/>
      <c r="AX54" s="28"/>
      <c r="AY54" s="6"/>
      <c r="AZ54" s="28"/>
      <c r="BA54" s="28"/>
      <c r="BB54" s="28"/>
      <c r="BC54" s="28"/>
      <c r="BD54" s="6"/>
      <c r="BE54" s="28"/>
      <c r="BF54" s="28"/>
      <c r="BG54" s="28"/>
      <c r="BH54" s="6"/>
      <c r="BI54" s="28"/>
      <c r="BJ54" s="28"/>
      <c r="BK54" s="28"/>
      <c r="BL54" s="6"/>
      <c r="BW54" s="36"/>
    </row>
    <row r="55" spans="1:75" ht="12.75">
      <c r="A55" s="26">
        <f t="shared" si="1"/>
        <v>5.02</v>
      </c>
      <c r="B55" s="7" t="s">
        <v>28</v>
      </c>
      <c r="C55" s="45"/>
      <c r="D55" s="47"/>
      <c r="H55" s="45"/>
      <c r="L55" s="6"/>
      <c r="M55" s="28"/>
      <c r="N55" s="28"/>
      <c r="O55" s="28"/>
      <c r="P55" s="28"/>
      <c r="Q55" s="6"/>
      <c r="R55" s="28"/>
      <c r="S55" s="28"/>
      <c r="T55" s="28"/>
      <c r="U55" s="6"/>
      <c r="V55" s="28"/>
      <c r="W55" s="28"/>
      <c r="X55" s="28"/>
      <c r="Y55" s="6"/>
      <c r="Z55" s="28"/>
      <c r="AA55" s="28"/>
      <c r="AB55" s="28"/>
      <c r="AC55" s="28"/>
      <c r="AD55" s="6"/>
      <c r="AE55" s="28"/>
      <c r="AF55" s="28"/>
      <c r="AG55" s="28"/>
      <c r="AH55" s="6"/>
      <c r="AI55" s="28"/>
      <c r="AJ55" s="28"/>
      <c r="AK55" s="28"/>
      <c r="AL55" s="6"/>
      <c r="AM55" s="28"/>
      <c r="AN55" s="28"/>
      <c r="AO55" s="28"/>
      <c r="AP55" s="6"/>
      <c r="AQ55" s="28"/>
      <c r="AR55" s="28"/>
      <c r="AS55" s="28"/>
      <c r="AT55" s="28"/>
      <c r="AU55" s="6"/>
      <c r="AV55" s="28"/>
      <c r="AW55" s="28"/>
      <c r="AX55" s="28"/>
      <c r="AY55" s="6"/>
      <c r="AZ55" s="28"/>
      <c r="BA55" s="28"/>
      <c r="BB55" s="28"/>
      <c r="BC55" s="28"/>
      <c r="BD55" s="6"/>
      <c r="BE55" s="28"/>
      <c r="BF55" s="28"/>
      <c r="BG55" s="28"/>
      <c r="BH55" s="6"/>
      <c r="BI55" s="28"/>
      <c r="BJ55" s="28"/>
      <c r="BK55" s="28"/>
      <c r="BL55" s="6"/>
      <c r="BW55" s="36"/>
    </row>
    <row r="56" spans="1:75" ht="12.75">
      <c r="A56" s="26">
        <f t="shared" si="1"/>
        <v>5.029999999999999</v>
      </c>
      <c r="B56" s="7" t="s">
        <v>110</v>
      </c>
      <c r="C56" s="45"/>
      <c r="D56" s="47"/>
      <c r="H56" s="45"/>
      <c r="L56" s="6"/>
      <c r="M56" s="28"/>
      <c r="N56" s="28"/>
      <c r="O56" s="28"/>
      <c r="P56" s="28"/>
      <c r="Q56" s="6"/>
      <c r="R56" s="28"/>
      <c r="S56" s="28"/>
      <c r="T56" s="28"/>
      <c r="U56" s="6"/>
      <c r="V56" s="28"/>
      <c r="W56" s="28"/>
      <c r="X56" s="28"/>
      <c r="Y56" s="6"/>
      <c r="Z56" s="28"/>
      <c r="AA56" s="28"/>
      <c r="AB56" s="28"/>
      <c r="AC56" s="28"/>
      <c r="AD56" s="6"/>
      <c r="AE56" s="28"/>
      <c r="AF56" s="28"/>
      <c r="AG56" s="28"/>
      <c r="AH56" s="6"/>
      <c r="AI56" s="28"/>
      <c r="AJ56" s="28"/>
      <c r="AK56" s="28"/>
      <c r="AL56" s="6"/>
      <c r="AM56" s="28"/>
      <c r="AN56" s="28"/>
      <c r="AO56" s="28"/>
      <c r="AP56" s="6"/>
      <c r="AQ56" s="28"/>
      <c r="AR56" s="28"/>
      <c r="AS56" s="28"/>
      <c r="AT56" s="28"/>
      <c r="AU56" s="6"/>
      <c r="AV56" s="28"/>
      <c r="AW56" s="28"/>
      <c r="AX56" s="28"/>
      <c r="AY56" s="6"/>
      <c r="AZ56" s="28"/>
      <c r="BA56" s="28"/>
      <c r="BB56" s="28"/>
      <c r="BC56" s="28"/>
      <c r="BD56" s="6"/>
      <c r="BE56" s="28"/>
      <c r="BF56" s="28"/>
      <c r="BG56" s="28"/>
      <c r="BH56" s="6"/>
      <c r="BI56" s="28"/>
      <c r="BJ56" s="28"/>
      <c r="BK56" s="28"/>
      <c r="BL56" s="6"/>
      <c r="BW56" s="36"/>
    </row>
    <row r="57" spans="1:75" ht="12.75" customHeight="1">
      <c r="A57" s="26">
        <f t="shared" si="1"/>
        <v>5.039999999999999</v>
      </c>
      <c r="B57" s="23" t="s">
        <v>93</v>
      </c>
      <c r="C57" s="45"/>
      <c r="D57" s="47"/>
      <c r="H57" s="45"/>
      <c r="L57" s="6"/>
      <c r="M57" s="28"/>
      <c r="N57" s="28"/>
      <c r="O57" s="28"/>
      <c r="P57" s="28"/>
      <c r="Q57" s="6"/>
      <c r="R57" s="28"/>
      <c r="S57" s="28"/>
      <c r="T57" s="28"/>
      <c r="U57" s="6"/>
      <c r="V57" s="28"/>
      <c r="W57" s="28"/>
      <c r="X57" s="28"/>
      <c r="Y57" s="6"/>
      <c r="Z57" s="28"/>
      <c r="AA57" s="28"/>
      <c r="AB57" s="28"/>
      <c r="AC57" s="28"/>
      <c r="AD57" s="6"/>
      <c r="AE57" s="28"/>
      <c r="AF57" s="28"/>
      <c r="AG57" s="28"/>
      <c r="AH57" s="6"/>
      <c r="AI57" s="28"/>
      <c r="AJ57" s="28"/>
      <c r="AK57" s="28"/>
      <c r="AL57" s="6"/>
      <c r="AM57" s="28"/>
      <c r="AN57" s="28"/>
      <c r="AO57" s="28"/>
      <c r="AP57" s="6"/>
      <c r="AQ57" s="28"/>
      <c r="AR57" s="28"/>
      <c r="AS57" s="28"/>
      <c r="AT57" s="28"/>
      <c r="AU57" s="6"/>
      <c r="AV57" s="28"/>
      <c r="AW57" s="28"/>
      <c r="AX57" s="28"/>
      <c r="AY57" s="6"/>
      <c r="AZ57" s="28"/>
      <c r="BA57" s="28"/>
      <c r="BB57" s="28"/>
      <c r="BC57" s="28"/>
      <c r="BD57" s="6"/>
      <c r="BE57" s="28"/>
      <c r="BF57" s="28"/>
      <c r="BG57" s="28"/>
      <c r="BH57" s="6"/>
      <c r="BI57" s="28"/>
      <c r="BJ57" s="28"/>
      <c r="BK57" s="28"/>
      <c r="BL57" s="6"/>
      <c r="BW57" s="36"/>
    </row>
    <row r="58" spans="1:75" ht="12.75">
      <c r="A58" s="26">
        <f t="shared" si="1"/>
        <v>5.049999999999999</v>
      </c>
      <c r="B58" s="23" t="s">
        <v>67</v>
      </c>
      <c r="C58" s="45"/>
      <c r="D58" s="47"/>
      <c r="H58" s="45"/>
      <c r="L58" s="6"/>
      <c r="M58" s="28"/>
      <c r="N58" s="28"/>
      <c r="O58" s="28"/>
      <c r="P58" s="28"/>
      <c r="Q58" s="6"/>
      <c r="R58" s="28"/>
      <c r="S58" s="28"/>
      <c r="T58" s="28"/>
      <c r="U58" s="6"/>
      <c r="V58" s="28"/>
      <c r="W58" s="28"/>
      <c r="X58" s="28"/>
      <c r="Y58" s="6"/>
      <c r="Z58" s="28"/>
      <c r="AA58" s="28"/>
      <c r="AB58" s="28"/>
      <c r="AC58" s="28"/>
      <c r="AD58" s="6"/>
      <c r="AE58" s="28"/>
      <c r="AF58" s="28"/>
      <c r="AG58" s="28"/>
      <c r="AH58" s="6"/>
      <c r="AI58" s="28"/>
      <c r="AJ58" s="28"/>
      <c r="AK58" s="28"/>
      <c r="AL58" s="6"/>
      <c r="AM58" s="28"/>
      <c r="AN58" s="28"/>
      <c r="AO58" s="28"/>
      <c r="AP58" s="6"/>
      <c r="AQ58" s="28"/>
      <c r="AR58" s="28"/>
      <c r="AS58" s="28"/>
      <c r="AT58" s="28"/>
      <c r="AU58" s="6"/>
      <c r="AV58" s="28"/>
      <c r="AW58" s="28"/>
      <c r="AX58" s="28"/>
      <c r="AY58" s="6"/>
      <c r="AZ58" s="28"/>
      <c r="BA58" s="28"/>
      <c r="BB58" s="28"/>
      <c r="BC58" s="28"/>
      <c r="BD58" s="6"/>
      <c r="BE58" s="28"/>
      <c r="BF58" s="28"/>
      <c r="BG58" s="28"/>
      <c r="BH58" s="6"/>
      <c r="BI58" s="28"/>
      <c r="BJ58" s="28"/>
      <c r="BK58" s="28"/>
      <c r="BL58" s="6"/>
      <c r="BW58" s="36"/>
    </row>
    <row r="59" spans="1:86" ht="12.75">
      <c r="A59" s="26">
        <f t="shared" si="1"/>
        <v>5.059999999999999</v>
      </c>
      <c r="B59" s="16" t="s">
        <v>13</v>
      </c>
      <c r="C59" s="45"/>
      <c r="D59" s="47"/>
      <c r="H59" s="45"/>
      <c r="L59" s="6"/>
      <c r="M59" s="28"/>
      <c r="N59" s="28"/>
      <c r="O59" s="28"/>
      <c r="P59" s="28"/>
      <c r="Q59" s="6"/>
      <c r="R59" s="28"/>
      <c r="S59" s="28"/>
      <c r="T59" s="28"/>
      <c r="U59" s="6"/>
      <c r="V59" s="28"/>
      <c r="W59" s="28"/>
      <c r="X59" s="28"/>
      <c r="Y59" s="6"/>
      <c r="Z59" s="28"/>
      <c r="AA59" s="28"/>
      <c r="AB59" s="28"/>
      <c r="AC59" s="28"/>
      <c r="AD59" s="6"/>
      <c r="AE59" s="28"/>
      <c r="AF59" s="28"/>
      <c r="AG59" s="28"/>
      <c r="AH59" s="6"/>
      <c r="AI59" s="28"/>
      <c r="AJ59" s="28"/>
      <c r="AK59" s="28"/>
      <c r="AL59" s="6"/>
      <c r="AM59" s="28"/>
      <c r="AN59" s="28"/>
      <c r="AO59" s="28"/>
      <c r="AP59" s="6"/>
      <c r="AQ59" s="28"/>
      <c r="AR59" s="28"/>
      <c r="AS59" s="28"/>
      <c r="AT59" s="28"/>
      <c r="AU59" s="6"/>
      <c r="AV59" s="28"/>
      <c r="AW59" s="28"/>
      <c r="AX59" s="28"/>
      <c r="AY59" s="6"/>
      <c r="AZ59" s="28"/>
      <c r="BA59" s="28"/>
      <c r="BB59" s="28"/>
      <c r="BC59" s="28"/>
      <c r="BD59" s="6"/>
      <c r="BE59" s="28"/>
      <c r="BF59" s="28"/>
      <c r="BG59" s="28"/>
      <c r="BH59" s="6"/>
      <c r="BI59" s="28"/>
      <c r="BJ59" s="28"/>
      <c r="BK59" s="28"/>
      <c r="BL59" s="6"/>
      <c r="BW59" s="36"/>
      <c r="CH59" s="58"/>
    </row>
    <row r="60" spans="1:86" ht="12.75">
      <c r="A60" s="8"/>
      <c r="B60" s="16" t="s">
        <v>59</v>
      </c>
      <c r="C60" s="45"/>
      <c r="D60" s="47"/>
      <c r="H60" s="45"/>
      <c r="L60" s="6"/>
      <c r="M60" s="28"/>
      <c r="N60" s="28"/>
      <c r="O60" s="28"/>
      <c r="P60" s="28"/>
      <c r="Q60" s="6"/>
      <c r="R60" s="28"/>
      <c r="S60" s="28"/>
      <c r="T60" s="28"/>
      <c r="U60" s="6"/>
      <c r="V60" s="28"/>
      <c r="W60" s="28"/>
      <c r="X60" s="28"/>
      <c r="Y60" s="6"/>
      <c r="Z60" s="28"/>
      <c r="AA60" s="28"/>
      <c r="AB60" s="28"/>
      <c r="AC60" s="28"/>
      <c r="AD60" s="6"/>
      <c r="AE60" s="28"/>
      <c r="AF60" s="28"/>
      <c r="AG60" s="28"/>
      <c r="AH60" s="6"/>
      <c r="AI60" s="28"/>
      <c r="AJ60" s="28"/>
      <c r="AK60" s="28"/>
      <c r="AL60" s="6"/>
      <c r="AM60" s="28"/>
      <c r="AN60" s="28"/>
      <c r="AO60" s="28"/>
      <c r="AP60" s="6"/>
      <c r="AQ60" s="28"/>
      <c r="AR60" s="28"/>
      <c r="AS60" s="28"/>
      <c r="AT60" s="28"/>
      <c r="AU60" s="6"/>
      <c r="AV60" s="28"/>
      <c r="AW60" s="28"/>
      <c r="AX60" s="28"/>
      <c r="AY60" s="6"/>
      <c r="AZ60" s="28"/>
      <c r="BA60" s="28"/>
      <c r="BB60" s="28"/>
      <c r="BC60" s="28"/>
      <c r="BD60" s="6"/>
      <c r="BE60" s="28"/>
      <c r="BF60" s="28"/>
      <c r="BG60" s="28"/>
      <c r="BH60" s="6"/>
      <c r="BI60" s="28"/>
      <c r="BJ60" s="28"/>
      <c r="BK60" s="28"/>
      <c r="BL60" s="6"/>
      <c r="BV60" s="75" t="s">
        <v>190</v>
      </c>
      <c r="BW60" s="36"/>
      <c r="CG60" s="58" t="s">
        <v>34</v>
      </c>
      <c r="CH60" s="58"/>
    </row>
    <row r="61" spans="1:86" ht="12.75">
      <c r="A61" s="8"/>
      <c r="B61" s="16" t="s">
        <v>117</v>
      </c>
      <c r="C61" s="45"/>
      <c r="D61" s="47"/>
      <c r="H61" s="45"/>
      <c r="L61" s="6"/>
      <c r="M61" s="28"/>
      <c r="N61" s="28"/>
      <c r="O61" s="28"/>
      <c r="P61" s="28"/>
      <c r="Q61" s="6"/>
      <c r="R61" s="28"/>
      <c r="S61" s="28"/>
      <c r="T61" s="28"/>
      <c r="U61" s="6"/>
      <c r="V61" s="28"/>
      <c r="W61" s="28"/>
      <c r="X61" s="28"/>
      <c r="Y61" s="6"/>
      <c r="Z61" s="28"/>
      <c r="AA61" s="28"/>
      <c r="AB61" s="28"/>
      <c r="AC61" s="28"/>
      <c r="AD61" s="6"/>
      <c r="AE61" s="28"/>
      <c r="AF61" s="28"/>
      <c r="AG61" s="28"/>
      <c r="AH61" s="6"/>
      <c r="AI61" s="28"/>
      <c r="AJ61" s="28"/>
      <c r="AK61" s="28"/>
      <c r="AL61" s="6"/>
      <c r="AM61" s="28"/>
      <c r="AN61" s="28"/>
      <c r="AO61" s="28"/>
      <c r="AP61" s="6"/>
      <c r="AQ61" s="28"/>
      <c r="AR61" s="28"/>
      <c r="AS61" s="28"/>
      <c r="AT61" s="28"/>
      <c r="AU61" s="6"/>
      <c r="AV61" s="28"/>
      <c r="AW61" s="28"/>
      <c r="AX61" s="28"/>
      <c r="AY61" s="6"/>
      <c r="AZ61" s="28"/>
      <c r="BA61" s="28"/>
      <c r="BB61" s="28"/>
      <c r="BC61" s="28"/>
      <c r="BD61" s="6"/>
      <c r="BE61" s="28"/>
      <c r="BF61" s="28"/>
      <c r="BG61" s="28"/>
      <c r="BH61" s="6"/>
      <c r="BI61" s="28"/>
      <c r="BJ61" s="28"/>
      <c r="BK61" s="28"/>
      <c r="BL61" s="6"/>
      <c r="BW61" s="36"/>
      <c r="CH61" s="58"/>
    </row>
    <row r="62" spans="1:79" ht="12.75">
      <c r="A62" s="8"/>
      <c r="B62" s="16" t="s">
        <v>33</v>
      </c>
      <c r="C62" s="45"/>
      <c r="D62" s="47"/>
      <c r="H62" s="45"/>
      <c r="L62" s="6"/>
      <c r="M62" s="28"/>
      <c r="N62" s="28"/>
      <c r="O62" s="28"/>
      <c r="P62" s="28"/>
      <c r="Q62" s="6"/>
      <c r="R62" s="28"/>
      <c r="S62" s="28"/>
      <c r="T62" s="28"/>
      <c r="U62" s="6"/>
      <c r="V62" s="28"/>
      <c r="W62" s="28"/>
      <c r="X62" s="28"/>
      <c r="Y62" s="6"/>
      <c r="Z62" s="28"/>
      <c r="AA62" s="28"/>
      <c r="AB62" s="28"/>
      <c r="AC62" s="28"/>
      <c r="AD62" s="6"/>
      <c r="AE62" s="28"/>
      <c r="AF62" s="28"/>
      <c r="AG62" s="28"/>
      <c r="AH62" s="6"/>
      <c r="AI62" s="28"/>
      <c r="AJ62" s="28"/>
      <c r="AK62" s="28"/>
      <c r="AL62" s="6"/>
      <c r="AM62" s="28"/>
      <c r="AN62" s="28"/>
      <c r="AO62" s="28"/>
      <c r="AP62" s="6"/>
      <c r="AQ62" s="28"/>
      <c r="AR62" s="28"/>
      <c r="AS62" s="28"/>
      <c r="AT62" s="28"/>
      <c r="AU62" s="6"/>
      <c r="AV62" s="28"/>
      <c r="AW62" s="28"/>
      <c r="AX62" s="28"/>
      <c r="AY62" s="6"/>
      <c r="AZ62" s="28"/>
      <c r="BA62" s="28"/>
      <c r="BB62" s="28"/>
      <c r="BC62" s="28"/>
      <c r="BD62" s="6"/>
      <c r="BE62" s="28"/>
      <c r="BF62" s="28"/>
      <c r="BG62" s="28"/>
      <c r="BH62" s="6"/>
      <c r="BI62" s="28"/>
      <c r="BJ62" s="28"/>
      <c r="BK62" s="28"/>
      <c r="BL62" s="6"/>
      <c r="BW62" s="36"/>
      <c r="CA62" s="58" t="s">
        <v>40</v>
      </c>
    </row>
    <row r="63" spans="1:79" ht="12.75">
      <c r="A63" s="8"/>
      <c r="B63" s="16"/>
      <c r="C63" s="45"/>
      <c r="D63" s="47"/>
      <c r="H63" s="45"/>
      <c r="L63" s="6"/>
      <c r="M63" s="28"/>
      <c r="N63" s="28"/>
      <c r="O63" s="28"/>
      <c r="P63" s="28"/>
      <c r="Q63" s="6"/>
      <c r="R63" s="28"/>
      <c r="S63" s="28"/>
      <c r="T63" s="28"/>
      <c r="U63" s="6"/>
      <c r="V63" s="28"/>
      <c r="W63" s="28"/>
      <c r="X63" s="28"/>
      <c r="Y63" s="6"/>
      <c r="Z63" s="28"/>
      <c r="AA63" s="28"/>
      <c r="AB63" s="28"/>
      <c r="AC63" s="28"/>
      <c r="AD63" s="6"/>
      <c r="AE63" s="28"/>
      <c r="AF63" s="28"/>
      <c r="AG63" s="28"/>
      <c r="AH63" s="6"/>
      <c r="AI63" s="28"/>
      <c r="AJ63" s="28"/>
      <c r="AK63" s="28"/>
      <c r="AL63" s="6"/>
      <c r="AM63" s="28"/>
      <c r="AN63" s="28"/>
      <c r="AO63" s="28"/>
      <c r="AP63" s="6"/>
      <c r="AQ63" s="28"/>
      <c r="AR63" s="28"/>
      <c r="AS63" s="28"/>
      <c r="AT63" s="28"/>
      <c r="AU63" s="6"/>
      <c r="AV63" s="28"/>
      <c r="AW63" s="28"/>
      <c r="AX63" s="28"/>
      <c r="AY63" s="6"/>
      <c r="AZ63" s="28"/>
      <c r="BA63" s="28"/>
      <c r="BB63" s="28"/>
      <c r="BC63" s="28"/>
      <c r="BD63" s="6"/>
      <c r="BE63" s="28"/>
      <c r="BF63" s="28"/>
      <c r="BG63" s="28"/>
      <c r="BH63" s="6"/>
      <c r="BI63" s="28"/>
      <c r="BJ63" s="28"/>
      <c r="BK63" s="28"/>
      <c r="BL63" s="6"/>
      <c r="BW63" s="36"/>
      <c r="CA63" s="58"/>
    </row>
    <row r="64" spans="1:75" ht="12.75">
      <c r="A64" s="27">
        <v>6</v>
      </c>
      <c r="B64" s="5" t="s">
        <v>14</v>
      </c>
      <c r="C64" s="45"/>
      <c r="D64" s="47"/>
      <c r="H64" s="45"/>
      <c r="L64" s="6"/>
      <c r="M64" s="28"/>
      <c r="N64" s="28"/>
      <c r="O64" s="28"/>
      <c r="P64" s="28"/>
      <c r="Q64" s="6"/>
      <c r="R64" s="28"/>
      <c r="S64" s="28"/>
      <c r="T64" s="28"/>
      <c r="U64" s="6"/>
      <c r="V64" s="28"/>
      <c r="W64" s="28"/>
      <c r="X64" s="28"/>
      <c r="Y64" s="6"/>
      <c r="Z64" s="28"/>
      <c r="AA64" s="28"/>
      <c r="AB64" s="28"/>
      <c r="AC64" s="28"/>
      <c r="AD64" s="6"/>
      <c r="AE64" s="28"/>
      <c r="AF64" s="28"/>
      <c r="AG64" s="28"/>
      <c r="AH64" s="6"/>
      <c r="AI64" s="28"/>
      <c r="AJ64" s="28"/>
      <c r="AK64" s="28"/>
      <c r="AL64" s="6"/>
      <c r="AM64" s="28"/>
      <c r="AN64" s="28"/>
      <c r="AO64" s="28"/>
      <c r="AP64" s="6"/>
      <c r="AQ64" s="28"/>
      <c r="AR64" s="28"/>
      <c r="AS64" s="28"/>
      <c r="AT64" s="28"/>
      <c r="AU64" s="6"/>
      <c r="AV64" s="28"/>
      <c r="AW64" s="28"/>
      <c r="AX64" s="28"/>
      <c r="AY64" s="6"/>
      <c r="AZ64" s="28"/>
      <c r="BA64" s="28"/>
      <c r="BB64" s="28"/>
      <c r="BC64" s="28"/>
      <c r="BD64" s="6"/>
      <c r="BE64" s="28"/>
      <c r="BF64" s="28"/>
      <c r="BG64" s="28"/>
      <c r="BH64" s="6"/>
      <c r="BI64" s="28"/>
      <c r="BJ64" s="28"/>
      <c r="BK64" s="28"/>
      <c r="BL64" s="6"/>
      <c r="BW64" s="36"/>
    </row>
    <row r="65" spans="1:75" ht="12.75">
      <c r="A65" s="26">
        <f>A64+0.01</f>
        <v>6.01</v>
      </c>
      <c r="B65" s="18" t="s">
        <v>57</v>
      </c>
      <c r="C65" s="45"/>
      <c r="D65" s="47"/>
      <c r="H65" s="45"/>
      <c r="L65" s="6"/>
      <c r="M65" s="28"/>
      <c r="N65" s="28"/>
      <c r="O65" s="28"/>
      <c r="P65" s="28"/>
      <c r="Q65" s="6"/>
      <c r="R65" s="28"/>
      <c r="S65" s="28"/>
      <c r="T65" s="28"/>
      <c r="U65" s="6"/>
      <c r="V65" s="28"/>
      <c r="W65" s="28"/>
      <c r="X65" s="28"/>
      <c r="Y65" s="6"/>
      <c r="Z65" s="28"/>
      <c r="AA65" s="28"/>
      <c r="AB65" s="28"/>
      <c r="AC65" s="28"/>
      <c r="AD65" s="6"/>
      <c r="AE65" s="28"/>
      <c r="AF65" s="28"/>
      <c r="AG65" s="28"/>
      <c r="AH65" s="6"/>
      <c r="AI65" s="28"/>
      <c r="AJ65" s="28"/>
      <c r="AK65" s="28"/>
      <c r="AL65" s="6"/>
      <c r="AM65" s="28"/>
      <c r="AN65" s="28"/>
      <c r="AO65" s="28"/>
      <c r="AP65" s="6"/>
      <c r="AQ65" s="28"/>
      <c r="AR65" s="28"/>
      <c r="AS65" s="28"/>
      <c r="AT65" s="28"/>
      <c r="AU65" s="6"/>
      <c r="AV65" s="28"/>
      <c r="AW65" s="28"/>
      <c r="AX65" s="28"/>
      <c r="AY65" s="6"/>
      <c r="AZ65" s="28"/>
      <c r="BA65" s="28"/>
      <c r="BB65" s="28"/>
      <c r="BC65" s="28"/>
      <c r="BD65" s="6"/>
      <c r="BE65" s="28"/>
      <c r="BF65" s="28"/>
      <c r="BG65" s="28"/>
      <c r="BH65" s="6"/>
      <c r="BI65" s="28"/>
      <c r="BJ65" s="28"/>
      <c r="BK65" s="28"/>
      <c r="BL65" s="6"/>
      <c r="BW65" s="36"/>
    </row>
    <row r="66" spans="1:75" ht="12.75">
      <c r="A66" s="26">
        <f>A65+0.01</f>
        <v>6.02</v>
      </c>
      <c r="B66" s="24" t="s">
        <v>188</v>
      </c>
      <c r="C66" s="45"/>
      <c r="D66" s="47"/>
      <c r="H66" s="45"/>
      <c r="L66" s="6"/>
      <c r="M66" s="28"/>
      <c r="N66" s="28"/>
      <c r="O66" s="28"/>
      <c r="P66" s="28"/>
      <c r="Q66" s="6"/>
      <c r="R66" s="28"/>
      <c r="S66" s="28"/>
      <c r="T66" s="28"/>
      <c r="U66" s="6"/>
      <c r="V66" s="28"/>
      <c r="W66" s="28"/>
      <c r="X66" s="28"/>
      <c r="Y66" s="6"/>
      <c r="Z66" s="28"/>
      <c r="AA66" s="28"/>
      <c r="AB66" s="28"/>
      <c r="AC66" s="28"/>
      <c r="AD66" s="6"/>
      <c r="AE66" s="28"/>
      <c r="AF66" s="28"/>
      <c r="AG66" s="28"/>
      <c r="AH66" s="6"/>
      <c r="AI66" s="28"/>
      <c r="AJ66" s="28"/>
      <c r="AK66" s="28"/>
      <c r="AL66" s="6"/>
      <c r="AM66" s="28"/>
      <c r="AN66" s="28"/>
      <c r="AO66" s="28"/>
      <c r="AP66" s="6"/>
      <c r="AQ66" s="28"/>
      <c r="AR66" s="28"/>
      <c r="AS66" s="28"/>
      <c r="AT66" s="28"/>
      <c r="AU66" s="6"/>
      <c r="AV66" s="28"/>
      <c r="AW66" s="28"/>
      <c r="AX66" s="28"/>
      <c r="AY66" s="6"/>
      <c r="AZ66" s="28"/>
      <c r="BA66" s="28"/>
      <c r="BB66" s="28"/>
      <c r="BC66" s="28"/>
      <c r="BD66" s="6"/>
      <c r="BE66" s="28"/>
      <c r="BF66" s="28"/>
      <c r="BG66" s="28"/>
      <c r="BH66" s="6"/>
      <c r="BI66" s="28"/>
      <c r="BJ66" s="28"/>
      <c r="BK66" s="28"/>
      <c r="BL66" s="6"/>
      <c r="BW66" s="36"/>
    </row>
    <row r="67" spans="1:75" ht="12.75">
      <c r="A67" s="26">
        <f>A66+0.01</f>
        <v>6.029999999999999</v>
      </c>
      <c r="B67" s="24" t="s">
        <v>189</v>
      </c>
      <c r="C67" s="45"/>
      <c r="D67" s="47"/>
      <c r="H67" s="45"/>
      <c r="L67" s="6"/>
      <c r="M67" s="28"/>
      <c r="N67" s="28"/>
      <c r="O67" s="28"/>
      <c r="P67" s="28"/>
      <c r="Q67" s="6"/>
      <c r="R67" s="28"/>
      <c r="S67" s="28"/>
      <c r="T67" s="28"/>
      <c r="U67" s="6"/>
      <c r="V67" s="28"/>
      <c r="W67" s="28"/>
      <c r="X67" s="28"/>
      <c r="Y67" s="6"/>
      <c r="Z67" s="28"/>
      <c r="AA67" s="28"/>
      <c r="AB67" s="28"/>
      <c r="AC67" s="28"/>
      <c r="AD67" s="6"/>
      <c r="AE67" s="28"/>
      <c r="AF67" s="28"/>
      <c r="AG67" s="28"/>
      <c r="AH67" s="6"/>
      <c r="AI67" s="28"/>
      <c r="AJ67" s="28"/>
      <c r="AK67" s="28"/>
      <c r="AL67" s="6"/>
      <c r="AM67" s="28"/>
      <c r="AN67" s="28"/>
      <c r="AO67" s="28"/>
      <c r="AP67" s="6"/>
      <c r="AQ67" s="28"/>
      <c r="AR67" s="28"/>
      <c r="AS67" s="28"/>
      <c r="AT67" s="28"/>
      <c r="AU67" s="6"/>
      <c r="AV67" s="28"/>
      <c r="AW67" s="28"/>
      <c r="AX67" s="28"/>
      <c r="AY67" s="6"/>
      <c r="AZ67" s="28"/>
      <c r="BA67" s="28"/>
      <c r="BB67" s="28"/>
      <c r="BC67" s="28"/>
      <c r="BD67" s="6"/>
      <c r="BE67" s="28"/>
      <c r="BF67" s="28"/>
      <c r="BG67" s="28"/>
      <c r="BH67" s="6"/>
      <c r="BI67" s="28"/>
      <c r="BJ67" s="28"/>
      <c r="BK67" s="28"/>
      <c r="BL67" s="6"/>
      <c r="BW67" s="36"/>
    </row>
  </sheetData>
  <hyperlinks>
    <hyperlink ref="BL17" r:id="rId1" display="A@, C4"/>
  </hyperlinks>
  <printOptions gridLines="1"/>
  <pageMargins left="0.75" right="0.75" top="1" bottom="1" header="0.5" footer="0.5"/>
  <pageSetup horizontalDpi="600" verticalDpi="600" orientation="landscape" paperSize="17" scale="75" r:id="rId3"/>
  <headerFooter alignWithMargins="0">
    <oddFooter>&amp;L&amp;F&amp;C&amp;P&amp;R&amp;D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zoomScale="90" zoomScaleNormal="90" workbookViewId="0" topLeftCell="A22">
      <selection activeCell="B65" sqref="B65"/>
    </sheetView>
  </sheetViews>
  <sheetFormatPr defaultColWidth="9.140625" defaultRowHeight="12.75"/>
  <cols>
    <col min="2" max="2" width="42.7109375" style="0" customWidth="1"/>
    <col min="3" max="3" width="2.00390625" style="0" customWidth="1"/>
    <col min="4" max="4" width="11.57421875" style="3" customWidth="1"/>
    <col min="5" max="5" width="10.7109375" style="3" customWidth="1"/>
    <col min="6" max="6" width="36.57421875" style="0" customWidth="1"/>
  </cols>
  <sheetData>
    <row r="2" ht="12.75">
      <c r="B2" s="4" t="s">
        <v>121</v>
      </c>
    </row>
    <row r="4" spans="1:6" ht="13.5" thickBot="1">
      <c r="A4" s="63" t="s">
        <v>1</v>
      </c>
      <c r="B4" s="63" t="s">
        <v>2</v>
      </c>
      <c r="C4" s="70"/>
      <c r="D4" s="63" t="s">
        <v>70</v>
      </c>
      <c r="E4" s="63" t="s">
        <v>71</v>
      </c>
      <c r="F4" s="63" t="s">
        <v>72</v>
      </c>
    </row>
    <row r="6" spans="1:2" ht="12.75">
      <c r="A6" s="19">
        <v>1</v>
      </c>
      <c r="B6" s="5" t="s">
        <v>53</v>
      </c>
    </row>
    <row r="7" spans="1:6" s="85" customFormat="1" ht="12.75">
      <c r="A7" s="20">
        <f aca="true" t="shared" si="0" ref="A7:A12">A6+0.01</f>
        <v>1.01</v>
      </c>
      <c r="B7" s="85" t="s">
        <v>3</v>
      </c>
      <c r="D7" s="71" t="s">
        <v>0</v>
      </c>
      <c r="E7" s="71" t="s">
        <v>0</v>
      </c>
      <c r="F7" s="85" t="s">
        <v>114</v>
      </c>
    </row>
    <row r="8" spans="1:6" ht="12.75">
      <c r="A8" s="21">
        <f t="shared" si="0"/>
        <v>1.02</v>
      </c>
      <c r="B8" s="7" t="s">
        <v>51</v>
      </c>
      <c r="D8" s="71"/>
      <c r="E8" s="71"/>
      <c r="F8" s="85" t="s">
        <v>114</v>
      </c>
    </row>
    <row r="9" spans="1:6" ht="12.75" customHeight="1">
      <c r="A9" s="21">
        <f t="shared" si="0"/>
        <v>1.03</v>
      </c>
      <c r="B9" s="23" t="s">
        <v>87</v>
      </c>
      <c r="D9" s="71"/>
      <c r="E9" s="71"/>
      <c r="F9" s="85" t="s">
        <v>114</v>
      </c>
    </row>
    <row r="10" spans="1:6" ht="12.75">
      <c r="A10" s="21">
        <f t="shared" si="0"/>
        <v>1.04</v>
      </c>
      <c r="B10" s="7" t="s">
        <v>66</v>
      </c>
      <c r="D10" s="87" t="s">
        <v>0</v>
      </c>
      <c r="E10" s="87" t="s">
        <v>0</v>
      </c>
      <c r="F10" s="85" t="s">
        <v>114</v>
      </c>
    </row>
    <row r="11" spans="1:6" ht="12.75">
      <c r="A11" s="21">
        <f t="shared" si="0"/>
        <v>1.05</v>
      </c>
      <c r="B11" s="72" t="s">
        <v>73</v>
      </c>
      <c r="D11" s="71" t="s">
        <v>0</v>
      </c>
      <c r="E11" s="87" t="s">
        <v>0</v>
      </c>
      <c r="F11" s="85" t="s">
        <v>114</v>
      </c>
    </row>
    <row r="12" spans="1:6" ht="12.75">
      <c r="A12" s="21">
        <f t="shared" si="0"/>
        <v>1.06</v>
      </c>
      <c r="B12" s="24" t="s">
        <v>116</v>
      </c>
      <c r="D12" s="87">
        <v>38621</v>
      </c>
      <c r="E12" s="87"/>
      <c r="F12" s="85" t="s">
        <v>193</v>
      </c>
    </row>
    <row r="13" spans="1:5" ht="12.75">
      <c r="A13" s="61"/>
      <c r="B13" s="4"/>
      <c r="D13" s="87"/>
      <c r="E13" s="87"/>
    </row>
    <row r="14" spans="1:5" ht="12.75">
      <c r="A14" s="19">
        <v>2</v>
      </c>
      <c r="B14" s="5" t="s">
        <v>52</v>
      </c>
      <c r="D14" s="87"/>
      <c r="E14" s="87"/>
    </row>
    <row r="15" spans="1:6" ht="12.75">
      <c r="A15" s="20">
        <f aca="true" t="shared" si="1" ref="A15:A20">A14+0.01</f>
        <v>2.01</v>
      </c>
      <c r="B15" t="s">
        <v>3</v>
      </c>
      <c r="D15" s="87" t="s">
        <v>0</v>
      </c>
      <c r="E15" s="87" t="s">
        <v>0</v>
      </c>
      <c r="F15" s="85" t="s">
        <v>114</v>
      </c>
    </row>
    <row r="16" spans="1:6" ht="12.75">
      <c r="A16" s="20">
        <f t="shared" si="1"/>
        <v>2.0199999999999996</v>
      </c>
      <c r="B16" s="7" t="s">
        <v>36</v>
      </c>
      <c r="D16" s="87" t="s">
        <v>0</v>
      </c>
      <c r="E16" s="87" t="s">
        <v>0</v>
      </c>
      <c r="F16" s="85" t="s">
        <v>114</v>
      </c>
    </row>
    <row r="17" spans="1:6" ht="12.75" customHeight="1">
      <c r="A17" s="20">
        <f t="shared" si="1"/>
        <v>2.0299999999999994</v>
      </c>
      <c r="B17" s="23" t="s">
        <v>93</v>
      </c>
      <c r="D17" s="87" t="s">
        <v>0</v>
      </c>
      <c r="E17" s="87" t="s">
        <v>0</v>
      </c>
      <c r="F17" s="85" t="s">
        <v>114</v>
      </c>
    </row>
    <row r="18" spans="1:5" ht="12.75">
      <c r="A18" s="20">
        <f t="shared" si="1"/>
        <v>2.039999999999999</v>
      </c>
      <c r="B18" s="7" t="s">
        <v>67</v>
      </c>
      <c r="D18" s="87">
        <v>38642</v>
      </c>
      <c r="E18" s="87">
        <v>38677</v>
      </c>
    </row>
    <row r="19" spans="1:5" ht="12.75">
      <c r="A19" s="20">
        <f t="shared" si="1"/>
        <v>2.049999999999999</v>
      </c>
      <c r="B19" s="72" t="s">
        <v>73</v>
      </c>
      <c r="D19" s="87">
        <v>38693</v>
      </c>
      <c r="E19" s="87">
        <v>38721</v>
      </c>
    </row>
    <row r="20" spans="1:6" ht="12.75">
      <c r="A20" s="20">
        <f t="shared" si="1"/>
        <v>2.0599999999999987</v>
      </c>
      <c r="B20" s="16" t="s">
        <v>115</v>
      </c>
      <c r="D20" s="87"/>
      <c r="E20" s="87"/>
      <c r="F20" t="s">
        <v>74</v>
      </c>
    </row>
    <row r="21" spans="1:5" ht="12.75">
      <c r="A21" s="21"/>
      <c r="B21" s="24"/>
      <c r="D21" s="87"/>
      <c r="E21" s="87"/>
    </row>
    <row r="22" spans="1:5" ht="12.75">
      <c r="A22" s="19">
        <v>3</v>
      </c>
      <c r="B22" s="5" t="s">
        <v>54</v>
      </c>
      <c r="D22" s="87"/>
      <c r="E22" s="87"/>
    </row>
    <row r="23" spans="1:6" ht="12.75">
      <c r="A23" s="21">
        <f>A22+0.01</f>
        <v>3.01</v>
      </c>
      <c r="B23" t="s">
        <v>3</v>
      </c>
      <c r="D23" s="87" t="s">
        <v>0</v>
      </c>
      <c r="E23" s="87" t="s">
        <v>0</v>
      </c>
      <c r="F23" s="85" t="s">
        <v>114</v>
      </c>
    </row>
    <row r="24" spans="1:5" s="85" customFormat="1" ht="12.75">
      <c r="A24" s="21">
        <f aca="true" t="shared" si="2" ref="A24:A31">A23+0.01</f>
        <v>3.0199999999999996</v>
      </c>
      <c r="B24" s="86" t="s">
        <v>83</v>
      </c>
      <c r="D24" s="87">
        <v>38635</v>
      </c>
      <c r="E24" s="87">
        <v>38667</v>
      </c>
    </row>
    <row r="25" spans="1:5" ht="12.75" customHeight="1">
      <c r="A25" s="21">
        <f t="shared" si="2"/>
        <v>3.0299999999999994</v>
      </c>
      <c r="B25" s="7" t="s">
        <v>192</v>
      </c>
      <c r="D25" s="87">
        <v>38670</v>
      </c>
      <c r="E25" s="87">
        <v>38679</v>
      </c>
    </row>
    <row r="26" spans="1:5" ht="12.75" customHeight="1">
      <c r="A26" s="21">
        <f t="shared" si="2"/>
        <v>3.039999999999999</v>
      </c>
      <c r="B26" s="7" t="s">
        <v>84</v>
      </c>
      <c r="D26" s="87">
        <v>38684</v>
      </c>
      <c r="E26" s="87">
        <v>38695</v>
      </c>
    </row>
    <row r="27" spans="1:5" ht="12.75" customHeight="1">
      <c r="A27" s="21">
        <f t="shared" si="2"/>
        <v>3.049999999999999</v>
      </c>
      <c r="B27" s="7" t="s">
        <v>186</v>
      </c>
      <c r="D27" s="87">
        <v>38698</v>
      </c>
      <c r="E27" s="87">
        <v>38723</v>
      </c>
    </row>
    <row r="28" spans="1:5" ht="12.75" customHeight="1">
      <c r="A28" s="21">
        <f t="shared" si="2"/>
        <v>3.0599999999999987</v>
      </c>
      <c r="B28" s="23" t="s">
        <v>103</v>
      </c>
      <c r="D28" s="87">
        <v>38726</v>
      </c>
      <c r="E28" s="87">
        <v>38738</v>
      </c>
    </row>
    <row r="29" spans="1:5" ht="12.75" customHeight="1">
      <c r="A29" s="21">
        <f t="shared" si="2"/>
        <v>3.0699999999999985</v>
      </c>
      <c r="B29" s="23" t="s">
        <v>67</v>
      </c>
      <c r="D29" s="87">
        <v>38719</v>
      </c>
      <c r="E29" s="87">
        <v>38759</v>
      </c>
    </row>
    <row r="30" spans="1:5" ht="12.75" customHeight="1">
      <c r="A30" s="21">
        <f t="shared" si="2"/>
        <v>3.0799999999999983</v>
      </c>
      <c r="B30" s="72" t="s">
        <v>73</v>
      </c>
      <c r="D30" s="87">
        <v>38749</v>
      </c>
      <c r="E30" s="87">
        <v>38784</v>
      </c>
    </row>
    <row r="31" spans="1:6" ht="12.75">
      <c r="A31" s="21">
        <f t="shared" si="2"/>
        <v>3.089999999999998</v>
      </c>
      <c r="B31" s="24" t="s">
        <v>118</v>
      </c>
      <c r="D31" s="87" t="s">
        <v>0</v>
      </c>
      <c r="E31" s="87" t="s">
        <v>0</v>
      </c>
      <c r="F31" t="s">
        <v>75</v>
      </c>
    </row>
    <row r="32" spans="1:5" ht="12.75">
      <c r="A32" s="21" t="s">
        <v>0</v>
      </c>
      <c r="B32" s="24" t="s">
        <v>85</v>
      </c>
      <c r="D32" s="87"/>
      <c r="E32" s="87"/>
    </row>
    <row r="33" spans="1:5" ht="12.75">
      <c r="A33" s="21" t="s">
        <v>0</v>
      </c>
      <c r="B33" s="24" t="s">
        <v>86</v>
      </c>
      <c r="D33" s="87"/>
      <c r="E33" s="87"/>
    </row>
    <row r="34" spans="1:5" ht="12.75">
      <c r="A34" s="21"/>
      <c r="B34" s="24"/>
      <c r="D34" s="87"/>
      <c r="E34" s="87"/>
    </row>
    <row r="35" spans="1:2" ht="12.75">
      <c r="A35" s="19">
        <v>4</v>
      </c>
      <c r="B35" s="5" t="s">
        <v>65</v>
      </c>
    </row>
    <row r="36" spans="1:6" ht="12.75">
      <c r="A36" s="20">
        <f aca="true" t="shared" si="3" ref="A36:A41">A35+0.01</f>
        <v>4.01</v>
      </c>
      <c r="B36" t="s">
        <v>3</v>
      </c>
      <c r="D36" s="71"/>
      <c r="E36" s="71"/>
      <c r="F36" s="85" t="s">
        <v>114</v>
      </c>
    </row>
    <row r="37" spans="1:5" ht="12.75">
      <c r="A37" s="21">
        <f t="shared" si="3"/>
        <v>4.02</v>
      </c>
      <c r="B37" s="7" t="s">
        <v>69</v>
      </c>
      <c r="D37" s="87">
        <v>38740</v>
      </c>
      <c r="E37" s="87">
        <v>38759</v>
      </c>
    </row>
    <row r="38" spans="1:5" ht="12.75" customHeight="1">
      <c r="A38" s="21">
        <f t="shared" si="3"/>
        <v>4.029999999999999</v>
      </c>
      <c r="B38" s="23" t="s">
        <v>87</v>
      </c>
      <c r="D38" s="87">
        <v>38761</v>
      </c>
      <c r="E38" s="87">
        <v>38772</v>
      </c>
    </row>
    <row r="39" spans="1:5" ht="12.75">
      <c r="A39" s="21">
        <f t="shared" si="3"/>
        <v>4.039999999999999</v>
      </c>
      <c r="B39" s="7" t="s">
        <v>66</v>
      </c>
      <c r="D39" s="87">
        <v>38761</v>
      </c>
      <c r="E39" s="87">
        <v>38801</v>
      </c>
    </row>
    <row r="40" spans="1:5" ht="12.75">
      <c r="A40" s="21">
        <f t="shared" si="3"/>
        <v>4.049999999999999</v>
      </c>
      <c r="B40" s="72" t="s">
        <v>73</v>
      </c>
      <c r="D40" s="87">
        <v>38776</v>
      </c>
      <c r="E40" s="87">
        <v>38818</v>
      </c>
    </row>
    <row r="41" spans="1:6" ht="12.75">
      <c r="A41" s="21">
        <f t="shared" si="3"/>
        <v>4.059999999999999</v>
      </c>
      <c r="B41" s="24" t="s">
        <v>120</v>
      </c>
      <c r="D41" s="87"/>
      <c r="E41" s="87"/>
      <c r="F41" t="s">
        <v>74</v>
      </c>
    </row>
    <row r="42" spans="1:5" ht="12.75">
      <c r="A42" s="29"/>
      <c r="D42" s="87"/>
      <c r="E42" s="87"/>
    </row>
    <row r="43" spans="1:5" ht="12.75">
      <c r="A43" s="22">
        <v>5</v>
      </c>
      <c r="B43" s="5" t="s">
        <v>56</v>
      </c>
      <c r="D43" s="87"/>
      <c r="E43" s="87"/>
    </row>
    <row r="44" spans="1:6" ht="12.75">
      <c r="A44" s="21">
        <f aca="true" t="shared" si="4" ref="A44:A50">A43+0.01</f>
        <v>5.01</v>
      </c>
      <c r="B44" t="s">
        <v>3</v>
      </c>
      <c r="D44" s="87" t="s">
        <v>0</v>
      </c>
      <c r="E44" s="87" t="s">
        <v>0</v>
      </c>
      <c r="F44" s="85" t="s">
        <v>114</v>
      </c>
    </row>
    <row r="45" spans="1:5" ht="12.75">
      <c r="A45" s="21">
        <f t="shared" si="4"/>
        <v>5.02</v>
      </c>
      <c r="B45" s="7" t="s">
        <v>28</v>
      </c>
      <c r="D45" s="87">
        <v>38782</v>
      </c>
      <c r="E45" s="87">
        <v>38814</v>
      </c>
    </row>
    <row r="46" spans="1:5" ht="12.75">
      <c r="A46" s="21">
        <f t="shared" si="4"/>
        <v>5.029999999999999</v>
      </c>
      <c r="B46" s="7" t="s">
        <v>29</v>
      </c>
      <c r="D46" s="87">
        <v>38817</v>
      </c>
      <c r="E46" s="87">
        <v>38842</v>
      </c>
    </row>
    <row r="47" spans="1:5" ht="12.75" customHeight="1">
      <c r="A47" s="21">
        <f t="shared" si="4"/>
        <v>5.039999999999999</v>
      </c>
      <c r="B47" s="23" t="s">
        <v>55</v>
      </c>
      <c r="D47" s="87">
        <v>38824</v>
      </c>
      <c r="E47" s="87">
        <v>38850</v>
      </c>
    </row>
    <row r="48" spans="1:5" ht="12.75">
      <c r="A48" s="21">
        <f t="shared" si="4"/>
        <v>5.049999999999999</v>
      </c>
      <c r="B48" s="23" t="s">
        <v>67</v>
      </c>
      <c r="D48" s="87">
        <v>38824</v>
      </c>
      <c r="E48" s="87">
        <v>38863</v>
      </c>
    </row>
    <row r="49" spans="1:5" ht="12.75">
      <c r="A49" s="21">
        <f t="shared" si="4"/>
        <v>5.059999999999999</v>
      </c>
      <c r="B49" s="72" t="s">
        <v>73</v>
      </c>
      <c r="D49" s="87">
        <v>38867</v>
      </c>
      <c r="E49" s="87">
        <v>38909</v>
      </c>
    </row>
    <row r="50" spans="1:6" ht="12.75">
      <c r="A50" s="21">
        <f t="shared" si="4"/>
        <v>5.0699999999999985</v>
      </c>
      <c r="B50" s="16" t="s">
        <v>119</v>
      </c>
      <c r="F50" t="s">
        <v>75</v>
      </c>
    </row>
    <row r="51" spans="1:2" ht="12.75">
      <c r="A51" s="29"/>
      <c r="B51" s="16" t="s">
        <v>59</v>
      </c>
    </row>
    <row r="52" spans="1:2" ht="12.75">
      <c r="A52" s="29"/>
      <c r="B52" s="16" t="s">
        <v>117</v>
      </c>
    </row>
    <row r="53" spans="1:5" ht="12.75">
      <c r="A53" s="29"/>
      <c r="D53" s="87"/>
      <c r="E53" s="87"/>
    </row>
    <row r="54" spans="1:5" ht="12.75">
      <c r="A54" s="22">
        <v>6</v>
      </c>
      <c r="B54" s="5" t="s">
        <v>14</v>
      </c>
      <c r="D54" s="87"/>
      <c r="E54" s="87"/>
    </row>
    <row r="55" spans="1:5" ht="12.75">
      <c r="A55" s="21">
        <f>A54+0.01</f>
        <v>6.01</v>
      </c>
      <c r="B55" s="18" t="s">
        <v>57</v>
      </c>
      <c r="D55" s="87">
        <v>38873</v>
      </c>
      <c r="E55" s="87">
        <v>38891</v>
      </c>
    </row>
    <row r="56" spans="1:6" ht="12.75" customHeight="1">
      <c r="A56" s="21">
        <f>A55+0.01</f>
        <v>6.02</v>
      </c>
      <c r="B56" s="7" t="s">
        <v>188</v>
      </c>
      <c r="D56" s="87">
        <v>38635</v>
      </c>
      <c r="E56" s="87">
        <v>38640</v>
      </c>
      <c r="F56" s="85"/>
    </row>
    <row r="57" spans="1:5" ht="12.75">
      <c r="A57" s="21">
        <f>A56+0.01</f>
        <v>6.029999999999999</v>
      </c>
      <c r="B57" s="24" t="s">
        <v>60</v>
      </c>
      <c r="D57" s="87">
        <v>38644</v>
      </c>
      <c r="E57" s="87">
        <v>38664</v>
      </c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20">
      <selection activeCell="I60" sqref="I60"/>
    </sheetView>
  </sheetViews>
  <sheetFormatPr defaultColWidth="9.140625" defaultRowHeight="12.75"/>
  <cols>
    <col min="1" max="1" width="1.8515625" style="0" customWidth="1"/>
    <col min="2" max="2" width="29.8515625" style="0" customWidth="1"/>
    <col min="3" max="3" width="8.7109375" style="0" customWidth="1"/>
    <col min="4" max="4" width="6.140625" style="0" customWidth="1"/>
    <col min="5" max="5" width="7.8515625" style="0" customWidth="1"/>
    <col min="6" max="6" width="6.7109375" style="0" customWidth="1"/>
    <col min="8" max="8" width="24.8515625" style="0" customWidth="1"/>
    <col min="9" max="10" width="7.421875" style="0" customWidth="1"/>
    <col min="11" max="11" width="5.8515625" style="0" customWidth="1"/>
  </cols>
  <sheetData>
    <row r="1" spans="2:9" ht="12.75">
      <c r="B1" s="4" t="s">
        <v>175</v>
      </c>
      <c r="C1" s="3"/>
      <c r="D1" s="3"/>
      <c r="H1" s="88" t="s">
        <v>124</v>
      </c>
      <c r="I1" s="3">
        <v>85</v>
      </c>
    </row>
    <row r="2" spans="3:9" ht="12.75">
      <c r="C2" s="89" t="s">
        <v>125</v>
      </c>
      <c r="D2" s="3"/>
      <c r="F2" s="3"/>
      <c r="I2" s="3" t="s">
        <v>0</v>
      </c>
    </row>
    <row r="3" spans="1:9" ht="12.75">
      <c r="A3" s="89"/>
      <c r="B3" s="89"/>
      <c r="C3" s="89" t="s">
        <v>126</v>
      </c>
      <c r="D3" s="89" t="s">
        <v>127</v>
      </c>
      <c r="E3" s="89" t="s">
        <v>125</v>
      </c>
      <c r="F3" s="89"/>
      <c r="G3" s="89" t="s">
        <v>128</v>
      </c>
      <c r="H3" s="3"/>
      <c r="I3" s="90" t="s">
        <v>129</v>
      </c>
    </row>
    <row r="4" spans="1:9" ht="13.5" thickBot="1">
      <c r="A4" s="62" t="s">
        <v>0</v>
      </c>
      <c r="B4" s="62" t="s">
        <v>130</v>
      </c>
      <c r="C4" s="62" t="s">
        <v>131</v>
      </c>
      <c r="D4" s="62" t="s">
        <v>132</v>
      </c>
      <c r="E4" s="62" t="s">
        <v>133</v>
      </c>
      <c r="F4" s="62" t="s">
        <v>134</v>
      </c>
      <c r="G4" s="62" t="s">
        <v>133</v>
      </c>
      <c r="H4" s="62" t="s">
        <v>31</v>
      </c>
      <c r="I4" s="62" t="s">
        <v>135</v>
      </c>
    </row>
    <row r="5" spans="1:9" ht="12.75">
      <c r="A5" s="103" t="s">
        <v>154</v>
      </c>
      <c r="B5" s="104"/>
      <c r="C5" s="106"/>
      <c r="D5" s="89"/>
      <c r="E5" s="89"/>
      <c r="F5" s="89"/>
      <c r="G5" s="89"/>
      <c r="H5" s="89"/>
      <c r="I5" s="89"/>
    </row>
    <row r="6" spans="2:9" ht="12.75">
      <c r="B6" t="s">
        <v>136</v>
      </c>
      <c r="C6" s="91">
        <v>290</v>
      </c>
      <c r="D6" s="3">
        <v>7</v>
      </c>
      <c r="E6" s="92">
        <f aca="true" t="shared" si="0" ref="E6:E11">C6*D6</f>
        <v>2030</v>
      </c>
      <c r="F6" s="3">
        <v>2</v>
      </c>
      <c r="G6" s="93">
        <f aca="true" t="shared" si="1" ref="G6:G15">E6*F6</f>
        <v>4060</v>
      </c>
      <c r="I6" s="102">
        <f aca="true" t="shared" si="2" ref="I6:I11">G6/rate</f>
        <v>47.76470588235294</v>
      </c>
    </row>
    <row r="7" spans="2:9" ht="12.75">
      <c r="B7" t="s">
        <v>137</v>
      </c>
      <c r="C7" s="91">
        <v>47</v>
      </c>
      <c r="D7" s="3">
        <v>15</v>
      </c>
      <c r="E7" s="92">
        <f t="shared" si="0"/>
        <v>705</v>
      </c>
      <c r="F7" s="3">
        <v>2</v>
      </c>
      <c r="G7" s="93">
        <f t="shared" si="1"/>
        <v>1410</v>
      </c>
      <c r="I7" s="102">
        <f t="shared" si="2"/>
        <v>16.58823529411765</v>
      </c>
    </row>
    <row r="8" spans="2:9" ht="12.75">
      <c r="B8" t="s">
        <v>138</v>
      </c>
      <c r="C8" s="91">
        <v>19</v>
      </c>
      <c r="D8" s="3">
        <v>15</v>
      </c>
      <c r="E8" s="92">
        <f t="shared" si="0"/>
        <v>285</v>
      </c>
      <c r="F8" s="3">
        <v>2</v>
      </c>
      <c r="G8" s="93">
        <f t="shared" si="1"/>
        <v>570</v>
      </c>
      <c r="I8" s="102">
        <f t="shared" si="2"/>
        <v>6.705882352941177</v>
      </c>
    </row>
    <row r="9" spans="2:9" ht="12.75">
      <c r="B9" t="s">
        <v>139</v>
      </c>
      <c r="C9" s="91">
        <v>115</v>
      </c>
      <c r="D9" s="3">
        <v>7</v>
      </c>
      <c r="E9" s="92">
        <f t="shared" si="0"/>
        <v>805</v>
      </c>
      <c r="F9" s="3">
        <v>2</v>
      </c>
      <c r="G9" s="93">
        <f t="shared" si="1"/>
        <v>1610</v>
      </c>
      <c r="I9" s="102">
        <f t="shared" si="2"/>
        <v>18.941176470588236</v>
      </c>
    </row>
    <row r="10" spans="2:9" ht="12.75">
      <c r="B10" t="s">
        <v>140</v>
      </c>
      <c r="C10" s="91">
        <v>46</v>
      </c>
      <c r="D10" s="3">
        <v>15</v>
      </c>
      <c r="E10" s="92">
        <f t="shared" si="0"/>
        <v>690</v>
      </c>
      <c r="F10" s="3">
        <v>1</v>
      </c>
      <c r="G10" s="93">
        <f t="shared" si="1"/>
        <v>690</v>
      </c>
      <c r="I10" s="102">
        <f t="shared" si="2"/>
        <v>8.117647058823529</v>
      </c>
    </row>
    <row r="11" spans="2:9" ht="12.75">
      <c r="B11" t="s">
        <v>141</v>
      </c>
      <c r="C11" s="91">
        <v>20</v>
      </c>
      <c r="D11" s="3">
        <v>30</v>
      </c>
      <c r="E11" s="92">
        <f t="shared" si="0"/>
        <v>600</v>
      </c>
      <c r="F11" s="3">
        <v>1</v>
      </c>
      <c r="G11" s="93">
        <f t="shared" si="1"/>
        <v>600</v>
      </c>
      <c r="I11" s="102">
        <f t="shared" si="2"/>
        <v>7.0588235294117645</v>
      </c>
    </row>
    <row r="12" spans="2:8" ht="12.75">
      <c r="B12" t="s">
        <v>142</v>
      </c>
      <c r="C12" s="91" t="s">
        <v>0</v>
      </c>
      <c r="D12" s="3" t="s">
        <v>0</v>
      </c>
      <c r="E12" s="95">
        <v>210.48</v>
      </c>
      <c r="F12" s="3">
        <v>2</v>
      </c>
      <c r="G12" s="93">
        <f t="shared" si="1"/>
        <v>420.96</v>
      </c>
      <c r="H12" t="s">
        <v>143</v>
      </c>
    </row>
    <row r="13" spans="2:8" ht="12.75">
      <c r="B13" t="s">
        <v>144</v>
      </c>
      <c r="C13" s="91"/>
      <c r="D13" s="3"/>
      <c r="E13" s="93">
        <v>294</v>
      </c>
      <c r="F13" s="3">
        <v>1</v>
      </c>
      <c r="G13" s="93">
        <f t="shared" si="1"/>
        <v>294</v>
      </c>
      <c r="H13" t="s">
        <v>149</v>
      </c>
    </row>
    <row r="14" spans="2:8" ht="12.75">
      <c r="B14" t="s">
        <v>150</v>
      </c>
      <c r="C14" s="91"/>
      <c r="D14" s="3"/>
      <c r="E14" s="93">
        <v>322</v>
      </c>
      <c r="F14" s="3">
        <v>1</v>
      </c>
      <c r="G14" s="93">
        <f t="shared" si="1"/>
        <v>322</v>
      </c>
      <c r="H14" t="s">
        <v>151</v>
      </c>
    </row>
    <row r="15" spans="2:8" ht="12.75">
      <c r="B15" t="s">
        <v>145</v>
      </c>
      <c r="C15" s="91"/>
      <c r="D15" s="3"/>
      <c r="E15" s="93">
        <v>153.72</v>
      </c>
      <c r="F15" s="3">
        <v>1</v>
      </c>
      <c r="G15" s="93">
        <f t="shared" si="1"/>
        <v>153.72</v>
      </c>
      <c r="H15" t="s">
        <v>143</v>
      </c>
    </row>
    <row r="16" spans="2:8" ht="12.75">
      <c r="B16" t="s">
        <v>152</v>
      </c>
      <c r="C16" s="91"/>
      <c r="D16" s="3"/>
      <c r="E16" s="93">
        <v>39.65</v>
      </c>
      <c r="F16" s="3">
        <v>1</v>
      </c>
      <c r="G16" s="93">
        <f>E16*F16</f>
        <v>39.65</v>
      </c>
      <c r="H16" t="s">
        <v>143</v>
      </c>
    </row>
    <row r="17" spans="2:7" ht="12.75">
      <c r="B17" t="s">
        <v>146</v>
      </c>
      <c r="C17" s="91" t="s">
        <v>0</v>
      </c>
      <c r="D17" s="3" t="s">
        <v>0</v>
      </c>
      <c r="E17" s="96" t="s">
        <v>0</v>
      </c>
      <c r="F17" s="3"/>
      <c r="G17" s="93">
        <v>500</v>
      </c>
    </row>
    <row r="18" spans="2:9" ht="12.75">
      <c r="B18" t="s">
        <v>147</v>
      </c>
      <c r="C18" s="91"/>
      <c r="D18" s="3"/>
      <c r="E18" s="96"/>
      <c r="F18" s="3"/>
      <c r="G18" s="93">
        <v>2720</v>
      </c>
      <c r="I18" s="94">
        <f>G18/rate</f>
        <v>32</v>
      </c>
    </row>
    <row r="19" spans="2:9" ht="13.5" thickBot="1">
      <c r="B19" s="88" t="s">
        <v>169</v>
      </c>
      <c r="C19" s="3">
        <v>20</v>
      </c>
      <c r="D19" s="3"/>
      <c r="E19" s="96"/>
      <c r="F19" s="3"/>
      <c r="G19" s="93">
        <f>SUM(G6:G18)*C19/100</f>
        <v>2678.066</v>
      </c>
      <c r="I19" s="97">
        <f>G19/rate</f>
        <v>31.50665882352941</v>
      </c>
    </row>
    <row r="20" spans="2:11" ht="13.5" thickBot="1">
      <c r="B20" s="16"/>
      <c r="C20" s="3"/>
      <c r="D20" s="3"/>
      <c r="E20" s="98"/>
      <c r="F20" s="3"/>
      <c r="G20" s="99">
        <f>SUM(G6:G19)</f>
        <v>16068.395999999997</v>
      </c>
      <c r="H20" s="16"/>
      <c r="I20" s="100">
        <f>SUM(I6:I19)</f>
        <v>168.68312941176472</v>
      </c>
      <c r="J20" s="101">
        <f>I20/40</f>
        <v>4.217078235294118</v>
      </c>
      <c r="K20" t="s">
        <v>148</v>
      </c>
    </row>
    <row r="21" spans="1:2" ht="12.75">
      <c r="A21" s="103" t="s">
        <v>155</v>
      </c>
      <c r="B21" s="105"/>
    </row>
    <row r="22" spans="2:9" ht="12.75">
      <c r="B22" t="s">
        <v>136</v>
      </c>
      <c r="C22" s="91">
        <v>2833</v>
      </c>
      <c r="D22" s="3">
        <v>7</v>
      </c>
      <c r="E22" s="92">
        <f>C22*D22</f>
        <v>19831</v>
      </c>
      <c r="F22" s="3">
        <v>1</v>
      </c>
      <c r="G22" s="93">
        <f>E22*F22</f>
        <v>19831</v>
      </c>
      <c r="I22" s="102">
        <f>G22/rate</f>
        <v>233.30588235294118</v>
      </c>
    </row>
    <row r="23" spans="2:8" ht="12.75">
      <c r="B23" t="s">
        <v>142</v>
      </c>
      <c r="C23" s="91" t="s">
        <v>0</v>
      </c>
      <c r="D23" s="3" t="s">
        <v>0</v>
      </c>
      <c r="E23" s="95">
        <v>210.48</v>
      </c>
      <c r="F23" s="3">
        <v>1</v>
      </c>
      <c r="G23" s="93">
        <f>E23*F23</f>
        <v>210.48</v>
      </c>
      <c r="H23" t="s">
        <v>143</v>
      </c>
    </row>
    <row r="24" spans="2:7" ht="12.75">
      <c r="B24" t="s">
        <v>153</v>
      </c>
      <c r="C24" s="91" t="s">
        <v>0</v>
      </c>
      <c r="D24" s="3" t="s">
        <v>0</v>
      </c>
      <c r="E24" s="96" t="s">
        <v>0</v>
      </c>
      <c r="F24" s="3"/>
      <c r="G24" s="93">
        <v>500</v>
      </c>
    </row>
    <row r="25" spans="2:9" ht="12.75">
      <c r="B25" t="s">
        <v>147</v>
      </c>
      <c r="C25" s="91"/>
      <c r="D25" s="3"/>
      <c r="E25" s="96"/>
      <c r="F25" s="3"/>
      <c r="G25" s="93">
        <v>2720</v>
      </c>
      <c r="I25" s="94">
        <f>G25/rate</f>
        <v>32</v>
      </c>
    </row>
    <row r="26" spans="2:9" ht="13.5" thickBot="1">
      <c r="B26" s="88" t="s">
        <v>169</v>
      </c>
      <c r="C26" s="3">
        <v>20</v>
      </c>
      <c r="D26" s="3"/>
      <c r="E26" s="96"/>
      <c r="F26" s="3"/>
      <c r="G26" s="93">
        <f>SUM(G22:G25)*C26/100</f>
        <v>4652.295999999999</v>
      </c>
      <c r="I26" s="97">
        <f>G26/rate</f>
        <v>54.73289411764705</v>
      </c>
    </row>
    <row r="27" spans="7:11" ht="13.5" thickBot="1">
      <c r="G27" s="99">
        <f>SUM(G22:G26)</f>
        <v>27913.775999999998</v>
      </c>
      <c r="I27" s="110">
        <f>SUM(I22:I26)</f>
        <v>320.03877647058823</v>
      </c>
      <c r="J27" s="101">
        <f>I27/40</f>
        <v>8.000969411764705</v>
      </c>
      <c r="K27" t="s">
        <v>148</v>
      </c>
    </row>
    <row r="28" spans="1:2" ht="12.75">
      <c r="A28" s="103" t="s">
        <v>156</v>
      </c>
      <c r="B28" s="105"/>
    </row>
    <row r="29" spans="1:9" ht="12.75">
      <c r="A29" s="107"/>
      <c r="B29" s="108" t="s">
        <v>158</v>
      </c>
      <c r="C29" s="91">
        <v>300</v>
      </c>
      <c r="D29" s="3">
        <v>4</v>
      </c>
      <c r="E29" s="92">
        <f>C29*D29</f>
        <v>1200</v>
      </c>
      <c r="F29" s="3">
        <v>2</v>
      </c>
      <c r="G29" s="93">
        <f>E29*F29</f>
        <v>2400</v>
      </c>
      <c r="I29" s="102">
        <f>G29/rate</f>
        <v>28.235294117647058</v>
      </c>
    </row>
    <row r="30" spans="2:9" ht="12.75">
      <c r="B30" t="s">
        <v>157</v>
      </c>
      <c r="C30" s="91" t="s">
        <v>0</v>
      </c>
      <c r="D30" s="3" t="s">
        <v>0</v>
      </c>
      <c r="E30" s="96" t="s">
        <v>0</v>
      </c>
      <c r="F30" s="3">
        <v>2</v>
      </c>
      <c r="G30" s="93">
        <v>1800</v>
      </c>
      <c r="I30" s="102">
        <f>G30/rate</f>
        <v>21.176470588235293</v>
      </c>
    </row>
    <row r="31" spans="2:9" ht="12.75">
      <c r="B31" s="108" t="s">
        <v>164</v>
      </c>
      <c r="C31" s="91">
        <v>300</v>
      </c>
      <c r="D31" s="3">
        <v>7</v>
      </c>
      <c r="E31" s="92">
        <f>C31*D31</f>
        <v>2100</v>
      </c>
      <c r="F31" s="3">
        <v>1</v>
      </c>
      <c r="G31" s="93">
        <f aca="true" t="shared" si="3" ref="G31:G39">E31*F31</f>
        <v>2100</v>
      </c>
      <c r="I31" s="102">
        <f>G31/rate</f>
        <v>24.705882352941178</v>
      </c>
    </row>
    <row r="32" spans="2:7" ht="12.75">
      <c r="B32" t="s">
        <v>159</v>
      </c>
      <c r="C32" s="91" t="s">
        <v>0</v>
      </c>
      <c r="D32" s="3" t="s">
        <v>0</v>
      </c>
      <c r="E32" s="95">
        <v>1500</v>
      </c>
      <c r="F32" s="3">
        <v>3</v>
      </c>
      <c r="G32" s="93">
        <f t="shared" si="3"/>
        <v>4500</v>
      </c>
    </row>
    <row r="33" spans="2:7" ht="12.75">
      <c r="B33" t="s">
        <v>160</v>
      </c>
      <c r="C33" s="91"/>
      <c r="D33" s="3"/>
      <c r="E33" s="95">
        <v>500</v>
      </c>
      <c r="F33" s="3">
        <v>3</v>
      </c>
      <c r="G33" s="93">
        <f t="shared" si="3"/>
        <v>1500</v>
      </c>
    </row>
    <row r="34" spans="2:7" ht="12.75">
      <c r="B34" t="s">
        <v>161</v>
      </c>
      <c r="C34" s="91"/>
      <c r="D34" s="3"/>
      <c r="E34" s="95">
        <v>500</v>
      </c>
      <c r="F34" s="3">
        <v>3</v>
      </c>
      <c r="G34" s="93">
        <f t="shared" si="3"/>
        <v>1500</v>
      </c>
    </row>
    <row r="35" spans="2:7" ht="12.75">
      <c r="B35" t="s">
        <v>162</v>
      </c>
      <c r="D35" s="3"/>
      <c r="E35">
        <v>300</v>
      </c>
      <c r="F35" s="3">
        <v>3</v>
      </c>
      <c r="G35" s="109">
        <f t="shared" si="3"/>
        <v>900</v>
      </c>
    </row>
    <row r="36" spans="2:7" ht="12.75">
      <c r="B36" t="s">
        <v>163</v>
      </c>
      <c r="D36" s="3"/>
      <c r="E36">
        <v>200</v>
      </c>
      <c r="F36" s="3">
        <v>3</v>
      </c>
      <c r="G36" s="109">
        <f t="shared" si="3"/>
        <v>600</v>
      </c>
    </row>
    <row r="37" spans="2:9" ht="12.75">
      <c r="B37" t="s">
        <v>165</v>
      </c>
      <c r="C37" s="91">
        <v>750</v>
      </c>
      <c r="D37" s="3">
        <v>4</v>
      </c>
      <c r="E37" s="92">
        <f>C37*D37</f>
        <v>3000</v>
      </c>
      <c r="F37" s="3">
        <v>1</v>
      </c>
      <c r="G37" s="93">
        <f t="shared" si="3"/>
        <v>3000</v>
      </c>
      <c r="I37" s="102">
        <f>G37/rate</f>
        <v>35.294117647058826</v>
      </c>
    </row>
    <row r="38" spans="2:9" ht="12.75">
      <c r="B38" t="s">
        <v>167</v>
      </c>
      <c r="C38" s="91">
        <v>1000</v>
      </c>
      <c r="D38" s="3">
        <v>4</v>
      </c>
      <c r="E38" s="92">
        <f>C38*D38</f>
        <v>4000</v>
      </c>
      <c r="F38" s="3">
        <v>1</v>
      </c>
      <c r="G38" s="93">
        <f t="shared" si="3"/>
        <v>4000</v>
      </c>
      <c r="I38" s="102">
        <f>G38/rate</f>
        <v>47.05882352941177</v>
      </c>
    </row>
    <row r="39" spans="2:9" ht="12.75">
      <c r="B39" t="s">
        <v>168</v>
      </c>
      <c r="C39" s="91">
        <v>750</v>
      </c>
      <c r="D39" s="3">
        <v>4</v>
      </c>
      <c r="E39" s="92">
        <f>C39*D39</f>
        <v>3000</v>
      </c>
      <c r="F39" s="3">
        <v>1</v>
      </c>
      <c r="G39" s="93">
        <f t="shared" si="3"/>
        <v>3000</v>
      </c>
      <c r="I39" s="102">
        <f>G39/rate</f>
        <v>35.294117647058826</v>
      </c>
    </row>
    <row r="40" spans="2:7" ht="12.75">
      <c r="B40" t="s">
        <v>166</v>
      </c>
      <c r="C40" s="91" t="s">
        <v>0</v>
      </c>
      <c r="D40" s="3" t="s">
        <v>0</v>
      </c>
      <c r="E40" s="96" t="s">
        <v>0</v>
      </c>
      <c r="F40" s="3"/>
      <c r="G40" s="93">
        <v>1500</v>
      </c>
    </row>
    <row r="41" spans="2:9" ht="12.75">
      <c r="B41" t="s">
        <v>147</v>
      </c>
      <c r="C41" s="91"/>
      <c r="D41" s="3"/>
      <c r="E41" s="96"/>
      <c r="F41" s="3"/>
      <c r="G41" s="93">
        <v>3400</v>
      </c>
      <c r="I41" s="94">
        <f>G41/rate</f>
        <v>40</v>
      </c>
    </row>
    <row r="42" spans="2:9" ht="13.5" thickBot="1">
      <c r="B42" s="88" t="s">
        <v>169</v>
      </c>
      <c r="C42" s="3">
        <v>30</v>
      </c>
      <c r="D42" s="3"/>
      <c r="E42" s="96"/>
      <c r="F42" s="3"/>
      <c r="G42" s="93">
        <f>SUM(G29:G41)*C42/100</f>
        <v>9060</v>
      </c>
      <c r="I42" s="97">
        <f>G42/rate</f>
        <v>106.58823529411765</v>
      </c>
    </row>
    <row r="43" spans="7:11" ht="13.5" thickBot="1">
      <c r="G43" s="99">
        <f>SUM(G30:G42)</f>
        <v>36860</v>
      </c>
      <c r="I43" s="110">
        <f>SUM(I29:I42)</f>
        <v>338.3529411764706</v>
      </c>
      <c r="J43" s="101">
        <f>I43/40</f>
        <v>8.458823529411765</v>
      </c>
      <c r="K43" t="s">
        <v>148</v>
      </c>
    </row>
    <row r="44" spans="1:2" ht="12.75">
      <c r="A44" s="103" t="s">
        <v>170</v>
      </c>
      <c r="B44" s="105"/>
    </row>
    <row r="45" spans="2:9" ht="12.75">
      <c r="B45" t="s">
        <v>171</v>
      </c>
      <c r="C45" s="91">
        <v>750</v>
      </c>
      <c r="D45" s="3">
        <v>7</v>
      </c>
      <c r="E45" s="92">
        <f>C45*D45</f>
        <v>5250</v>
      </c>
      <c r="F45" s="3">
        <v>1</v>
      </c>
      <c r="G45" s="93">
        <f>E45*F45</f>
        <v>5250</v>
      </c>
      <c r="I45" s="102">
        <f>G45/rate</f>
        <v>61.76470588235294</v>
      </c>
    </row>
    <row r="46" spans="2:9" ht="12.75">
      <c r="B46" t="s">
        <v>172</v>
      </c>
      <c r="C46" s="91">
        <v>218</v>
      </c>
      <c r="D46" s="3">
        <v>7</v>
      </c>
      <c r="E46" s="92">
        <f>C46*D46</f>
        <v>1526</v>
      </c>
      <c r="F46" s="3">
        <v>3</v>
      </c>
      <c r="G46" s="93">
        <f>E46*F46</f>
        <v>4578</v>
      </c>
      <c r="I46" s="102">
        <f>G46/rate</f>
        <v>53.858823529411765</v>
      </c>
    </row>
    <row r="47" spans="2:9" ht="12.75">
      <c r="B47" t="s">
        <v>173</v>
      </c>
      <c r="C47" s="91">
        <v>152</v>
      </c>
      <c r="D47" s="3">
        <v>7</v>
      </c>
      <c r="E47" s="92">
        <f>C47*D47</f>
        <v>1064</v>
      </c>
      <c r="F47" s="3">
        <v>2</v>
      </c>
      <c r="G47" s="93">
        <f>E47*F47</f>
        <v>2128</v>
      </c>
      <c r="I47" s="102">
        <f>G47/rate</f>
        <v>25.03529411764706</v>
      </c>
    </row>
    <row r="48" spans="2:9" ht="12.75">
      <c r="B48" t="s">
        <v>174</v>
      </c>
      <c r="C48" s="91">
        <v>271</v>
      </c>
      <c r="D48" s="3">
        <v>7</v>
      </c>
      <c r="E48" s="92">
        <f>C48*D48</f>
        <v>1897</v>
      </c>
      <c r="F48" s="3">
        <v>2</v>
      </c>
      <c r="G48" s="93">
        <f>E48*F48</f>
        <v>3794</v>
      </c>
      <c r="I48" s="102">
        <f>G48/rate</f>
        <v>44.63529411764706</v>
      </c>
    </row>
    <row r="49" spans="2:7" ht="12.75">
      <c r="B49" t="s">
        <v>153</v>
      </c>
      <c r="C49" s="91" t="s">
        <v>0</v>
      </c>
      <c r="D49" s="3" t="s">
        <v>0</v>
      </c>
      <c r="E49" s="96" t="s">
        <v>0</v>
      </c>
      <c r="F49" s="3"/>
      <c r="G49" s="93">
        <v>500</v>
      </c>
    </row>
    <row r="50" spans="2:9" ht="12.75">
      <c r="B50" t="s">
        <v>147</v>
      </c>
      <c r="C50" s="91"/>
      <c r="D50" s="3"/>
      <c r="E50" s="96"/>
      <c r="F50" s="3"/>
      <c r="G50" s="93">
        <v>3400</v>
      </c>
      <c r="I50" s="94">
        <f>G50/rate</f>
        <v>40</v>
      </c>
    </row>
    <row r="51" spans="2:9" ht="13.5" thickBot="1">
      <c r="B51" s="88" t="s">
        <v>169</v>
      </c>
      <c r="C51" s="3">
        <v>30</v>
      </c>
      <c r="D51" s="3"/>
      <c r="E51" s="96"/>
      <c r="F51" s="3"/>
      <c r="G51" s="93">
        <f>SUM(G45:G50)*C51/100</f>
        <v>5895</v>
      </c>
      <c r="I51" s="97">
        <f>G51/rate</f>
        <v>69.3529411764706</v>
      </c>
    </row>
    <row r="52" spans="7:11" ht="13.5" thickBot="1">
      <c r="G52" s="99">
        <f>SUM(G45:G51)</f>
        <v>25545</v>
      </c>
      <c r="I52" s="110">
        <f>SUM(I45:I51)</f>
        <v>294.6470588235294</v>
      </c>
      <c r="J52" s="101">
        <f>I52/40</f>
        <v>7.366176470588234</v>
      </c>
      <c r="K52" t="s">
        <v>148</v>
      </c>
    </row>
    <row r="53" spans="1:2" ht="12.75">
      <c r="A53" s="103" t="s">
        <v>177</v>
      </c>
      <c r="B53" s="105"/>
    </row>
    <row r="54" spans="2:9" ht="12.75">
      <c r="B54" t="s">
        <v>176</v>
      </c>
      <c r="C54" s="91">
        <v>3159</v>
      </c>
      <c r="D54" s="3">
        <v>4</v>
      </c>
      <c r="E54" s="92">
        <f>C54*D54</f>
        <v>12636</v>
      </c>
      <c r="F54" s="3">
        <v>1</v>
      </c>
      <c r="G54" s="93">
        <f>E54*F54</f>
        <v>12636</v>
      </c>
      <c r="I54" s="102">
        <f>G54/rate</f>
        <v>148.65882352941176</v>
      </c>
    </row>
    <row r="55" spans="2:9" ht="12.75">
      <c r="B55" t="s">
        <v>178</v>
      </c>
      <c r="C55" s="91">
        <v>5041</v>
      </c>
      <c r="D55" s="3">
        <v>4</v>
      </c>
      <c r="E55" s="92">
        <f>C55*D55</f>
        <v>20164</v>
      </c>
      <c r="F55" s="3">
        <v>1</v>
      </c>
      <c r="G55" s="93">
        <f>E55*F55</f>
        <v>20164</v>
      </c>
      <c r="H55" t="s">
        <v>179</v>
      </c>
      <c r="I55" s="102">
        <f>G55/rate</f>
        <v>237.2235294117647</v>
      </c>
    </row>
    <row r="56" spans="2:9" ht="12.75">
      <c r="B56" t="s">
        <v>180</v>
      </c>
      <c r="C56" s="91" t="s">
        <v>0</v>
      </c>
      <c r="D56" s="3" t="s">
        <v>0</v>
      </c>
      <c r="E56" s="92">
        <v>117.85</v>
      </c>
      <c r="F56" s="3">
        <v>3</v>
      </c>
      <c r="G56" s="93">
        <f>E56*F56</f>
        <v>353.54999999999995</v>
      </c>
      <c r="H56" t="s">
        <v>181</v>
      </c>
      <c r="I56" s="102"/>
    </row>
    <row r="57" spans="2:9" ht="12.75">
      <c r="B57" t="s">
        <v>182</v>
      </c>
      <c r="C57" s="91">
        <v>20</v>
      </c>
      <c r="D57" s="3">
        <v>15</v>
      </c>
      <c r="E57" s="92">
        <f>C57*D57</f>
        <v>300</v>
      </c>
      <c r="F57" s="3">
        <v>2</v>
      </c>
      <c r="G57" s="93">
        <f>E57*F57</f>
        <v>600</v>
      </c>
      <c r="I57" s="102">
        <f>G57/rate</f>
        <v>7.0588235294117645</v>
      </c>
    </row>
    <row r="58" spans="2:9" ht="12.75">
      <c r="B58" t="s">
        <v>183</v>
      </c>
      <c r="C58" s="91"/>
      <c r="D58" s="3"/>
      <c r="E58" s="92">
        <v>400</v>
      </c>
      <c r="F58" s="3">
        <v>2</v>
      </c>
      <c r="G58" s="93">
        <f>E58*F58</f>
        <v>800</v>
      </c>
      <c r="I58" s="102"/>
    </row>
    <row r="59" spans="2:9" ht="12.75">
      <c r="B59" t="s">
        <v>184</v>
      </c>
      <c r="C59" s="91"/>
      <c r="D59" s="3"/>
      <c r="E59" s="92"/>
      <c r="F59" s="3"/>
      <c r="G59" s="93">
        <v>20000</v>
      </c>
      <c r="I59" s="102">
        <v>40</v>
      </c>
    </row>
    <row r="60" spans="2:7" ht="12.75">
      <c r="B60" t="s">
        <v>153</v>
      </c>
      <c r="C60" s="91" t="s">
        <v>0</v>
      </c>
      <c r="D60" s="3" t="s">
        <v>0</v>
      </c>
      <c r="E60" s="96" t="s">
        <v>0</v>
      </c>
      <c r="F60" s="3"/>
      <c r="G60" s="93">
        <v>500</v>
      </c>
    </row>
    <row r="61" spans="2:9" ht="12.75">
      <c r="B61" t="s">
        <v>147</v>
      </c>
      <c r="C61" s="91"/>
      <c r="D61" s="3"/>
      <c r="E61" s="96"/>
      <c r="F61" s="3"/>
      <c r="G61" s="93">
        <v>3400</v>
      </c>
      <c r="I61" s="94">
        <f>G61/rate</f>
        <v>40</v>
      </c>
    </row>
    <row r="62" spans="2:9" ht="13.5" thickBot="1">
      <c r="B62" s="88" t="s">
        <v>169</v>
      </c>
      <c r="C62" s="3">
        <v>30</v>
      </c>
      <c r="D62" s="3"/>
      <c r="E62" s="96"/>
      <c r="F62" s="3"/>
      <c r="G62" s="93">
        <f>SUM(G54:G61)*C62/100</f>
        <v>17536.065</v>
      </c>
      <c r="I62" s="97">
        <f>G62/rate</f>
        <v>206.3066470588235</v>
      </c>
    </row>
    <row r="63" spans="7:11" ht="13.5" thickBot="1">
      <c r="G63" s="99">
        <f>SUM(G54:G62)</f>
        <v>75989.615</v>
      </c>
      <c r="I63" s="110">
        <f>SUM(I54:I62)</f>
        <v>679.2478235294118</v>
      </c>
      <c r="J63" s="101">
        <f>I63/40</f>
        <v>16.981195588235295</v>
      </c>
      <c r="K63" t="s">
        <v>148</v>
      </c>
    </row>
    <row r="64" ht="13.5" thickBot="1"/>
    <row r="65" spans="6:7" ht="13.5" thickBot="1">
      <c r="F65" s="111" t="s">
        <v>185</v>
      </c>
      <c r="G65" s="99">
        <f>G20+G27+G43+G52+G63</f>
        <v>182376.787</v>
      </c>
    </row>
  </sheetData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2005-10-12T13:13:44Z</cp:lastPrinted>
  <dcterms:created xsi:type="dcterms:W3CDTF">2002-08-23T18:25:17Z</dcterms:created>
  <dcterms:modified xsi:type="dcterms:W3CDTF">2005-10-12T13:13:47Z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