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" windowWidth="17685" windowHeight="11055" tabRatio="779" activeTab="0"/>
  </bookViews>
  <sheets>
    <sheet name="fsum2_r7" sheetId="1" r:id="rId1"/>
    <sheet name="fsum2_r8" sheetId="2" r:id="rId2"/>
    <sheet name="fsum2_r5" sheetId="3" r:id="rId3"/>
    <sheet name="fsum2_r6" sheetId="4" r:id="rId4"/>
    <sheet name="fsum2_r9" sheetId="5" r:id="rId5"/>
    <sheet name="fsum2_r10" sheetId="6" r:id="rId6"/>
    <sheet name="fsum2_r12" sheetId="7" r:id="rId7"/>
    <sheet name="fsum2_hm 9b" sheetId="8" r:id="rId8"/>
    <sheet name="fsum2_hm 10" sheetId="9" r:id="rId9"/>
    <sheet name="fsum2_hm 10c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<sst xmlns="http://schemas.openxmlformats.org/spreadsheetml/2006/main" count="1253" uniqueCount="82">
  <si>
    <t>Fx</t>
  </si>
  <si>
    <t>Fy</t>
  </si>
  <si>
    <t>Fz</t>
  </si>
  <si>
    <t>Mx</t>
  </si>
  <si>
    <t>My</t>
  </si>
  <si>
    <t>Mz</t>
  </si>
  <si>
    <t>aabl</t>
  </si>
  <si>
    <t>aabr</t>
  </si>
  <si>
    <t>aatl</t>
  </si>
  <si>
    <t>aatr</t>
  </si>
  <si>
    <t>abbl</t>
  </si>
  <si>
    <t>abbrl</t>
  </si>
  <si>
    <t>abbru</t>
  </si>
  <si>
    <t>abtl</t>
  </si>
  <si>
    <t>abtr</t>
  </si>
  <si>
    <t>ab2bl</t>
  </si>
  <si>
    <t>ab2br</t>
  </si>
  <si>
    <t>ab2tl</t>
  </si>
  <si>
    <t>ab2trl</t>
  </si>
  <si>
    <t>ab2tru</t>
  </si>
  <si>
    <t>bcbl</t>
  </si>
  <si>
    <t>bcbrl</t>
  </si>
  <si>
    <t>bcbru</t>
  </si>
  <si>
    <t>bctl</t>
  </si>
  <si>
    <t>bctrl</t>
  </si>
  <si>
    <t>bctru</t>
  </si>
  <si>
    <t>bc2bl</t>
  </si>
  <si>
    <t>bc2brl</t>
  </si>
  <si>
    <t>bc2bru</t>
  </si>
  <si>
    <t>bc2tl</t>
  </si>
  <si>
    <t>bc2trl</t>
  </si>
  <si>
    <t>bc2tru</t>
  </si>
  <si>
    <t>ccb</t>
  </si>
  <si>
    <t>cct</t>
  </si>
  <si>
    <t>cc2b</t>
  </si>
  <si>
    <t>cc2t</t>
  </si>
  <si>
    <t>aain</t>
  </si>
  <si>
    <t>abin</t>
  </si>
  <si>
    <t>bcin</t>
  </si>
  <si>
    <t>ccin</t>
  </si>
  <si>
    <t>ab2in</t>
  </si>
  <si>
    <t>bc2in</t>
  </si>
  <si>
    <t>cc2in</t>
  </si>
  <si>
    <t>aa</t>
  </si>
  <si>
    <t>ab</t>
  </si>
  <si>
    <t>bc</t>
  </si>
  <si>
    <t>cc</t>
  </si>
  <si>
    <t>ab2</t>
  </si>
  <si>
    <t>bc2</t>
  </si>
  <si>
    <t>cc2</t>
  </si>
  <si>
    <t>Fxz</t>
  </si>
  <si>
    <t>#Bolts</t>
  </si>
  <si>
    <t>lbs</t>
  </si>
  <si>
    <t>Nominal Case (no Slip)</t>
  </si>
  <si>
    <t>Soft G inboard (ie Slip)</t>
  </si>
  <si>
    <t xml:space="preserve"> N</t>
  </si>
  <si>
    <t>*Tension across joint reduces shear capability by reducing preload</t>
  </si>
  <si>
    <t>Joint Totals</t>
  </si>
  <si>
    <t>Max</t>
  </si>
  <si>
    <t>Compression</t>
  </si>
  <si>
    <t>at 80K, lbs</t>
  </si>
  <si>
    <t>Required Friction Coef</t>
  </si>
  <si>
    <t>Joint Tension/Bolt*</t>
  </si>
  <si>
    <t>Joint Shear/Bolt</t>
  </si>
  <si>
    <t>By Region within Joint</t>
  </si>
  <si>
    <t>Shear</t>
  </si>
  <si>
    <t>Net Preload/bolt</t>
  </si>
  <si>
    <t>Nominal Case (no Slip), No Supports</t>
  </si>
  <si>
    <t>Soft G inboard (ie Slip), No Support</t>
  </si>
  <si>
    <t>Soft G inboard (ie Slip) Full Base Constrained (Test Run)</t>
  </si>
  <si>
    <t>Soft G inboard (ie Slip) Full Base and Top Constrained (Test Run)</t>
  </si>
  <si>
    <t>Normal G inboard (ie no Slip) Full Base and Top Constrained (Test Run)</t>
  </si>
  <si>
    <t>HM's Nonlinear Run - Baseline with bonded wings</t>
  </si>
  <si>
    <t>HM's Nonlinear Run with (0 friction) Gap Elements at Wings. Also, Inboard support w/o theta constraint</t>
  </si>
  <si>
    <t>HM's Nonlinear Run with (0 friction) Gap Elements at Wings. Also, Inboard support w/o theta constraint. Supports at C-C, hinge in R</t>
  </si>
  <si>
    <t>HM's Nonlinear 9b</t>
  </si>
  <si>
    <t>Fx, N</t>
  </si>
  <si>
    <t>Fy, N</t>
  </si>
  <si>
    <t>Fz, N</t>
  </si>
  <si>
    <t>Joint Load/Bolt</t>
  </si>
  <si>
    <t>Shear, N</t>
  </si>
  <si>
    <t>Tension, 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</si>
</sst>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6.25"/>
      <name val="Arial"/>
      <family val="2"/>
    </font>
    <font>
      <sz val="14.25"/>
      <name val="Arial"/>
      <family val="2"/>
    </font>
    <font>
      <sz val="16"/>
      <color indexed="39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 - No Slip Inner Leg (r7)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fsum2_r7!$S$4:$S$46</c:f>
              <c:strCache/>
            </c:strRef>
          </c:cat>
          <c:val>
            <c:numRef>
              <c:f>fsum2_r7!$T$4:$T$46</c:f>
              <c:numCache/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Coefficent of Friction Needed to Prevent Slip
NonLinear, Baseline w/Gaps at Wings - No Slip Inner Leg (hm10)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'fsum2_hm 10'!$S$4:$S$55</c:f>
              <c:strCache/>
            </c:strRef>
          </c:cat>
          <c:val>
            <c:numRef>
              <c:f>'fsum2_hm 10'!$T$4:$T$46</c:f>
              <c:numCache/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Coefficent of Friction Needed to Prevent Slip
NonLinear, Hinged Sup at CC - No Slip IL (hm10c)</a:t>
            </a:r>
          </a:p>
        </c:rich>
      </c:tx>
      <c:layout>
        <c:manualLayout>
          <c:xMode val="factor"/>
          <c:yMode val="factor"/>
          <c:x val="-0.01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38"/>
          <c:w val="0.934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'fsum2_hm 10c'!$S$4:$S$55</c:f>
              <c:strCache/>
            </c:strRef>
          </c:cat>
          <c:val>
            <c:numRef>
              <c:f>'fsum2_hm 10c'!$T$4:$T$46</c:f>
              <c:numCache/>
            </c:numRef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Comparison of </a:t>
            </a: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Linear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Non-Linear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Runs
No Slip Inner Leg Case (r7 vs hm9b)</a:t>
            </a:r>
          </a:p>
        </c:rich>
      </c:tx>
      <c:layout>
        <c:manualLayout>
          <c:xMode val="factor"/>
          <c:yMode val="factor"/>
          <c:x val="0.001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35"/>
          <c:w val="0.933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fsum2_r7!$S$4:$S$46</c:f>
              <c:strCache/>
            </c:strRef>
          </c:cat>
          <c:val>
            <c:numRef>
              <c:f>fsum2_r7!$T$4:$T$46</c:f>
              <c:numCache/>
            </c:numRef>
          </c:val>
        </c:ser>
        <c:ser>
          <c:idx val="0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'fsum2_hm 9b'!$S$4:$S$55</c:f>
              <c:strCache>
                <c:ptCount val="43"/>
                <c:pt idx="0">
                  <c:v>cc2b</c:v>
                </c:pt>
                <c:pt idx="1">
                  <c:v>cc2t</c:v>
                </c:pt>
                <c:pt idx="2">
                  <c:v>cc2in</c:v>
                </c:pt>
                <c:pt idx="4">
                  <c:v>bc2bl</c:v>
                </c:pt>
                <c:pt idx="5">
                  <c:v>bc2brl</c:v>
                </c:pt>
                <c:pt idx="6">
                  <c:v>bc2bru</c:v>
                </c:pt>
                <c:pt idx="7">
                  <c:v>bc2trl</c:v>
                </c:pt>
                <c:pt idx="8">
                  <c:v>bc2tru</c:v>
                </c:pt>
                <c:pt idx="9">
                  <c:v>bc2tl</c:v>
                </c:pt>
                <c:pt idx="10">
                  <c:v>bc2in</c:v>
                </c:pt>
                <c:pt idx="12">
                  <c:v>ab2bl</c:v>
                </c:pt>
                <c:pt idx="13">
                  <c:v>ab2br</c:v>
                </c:pt>
                <c:pt idx="14">
                  <c:v>ab2trl</c:v>
                </c:pt>
                <c:pt idx="15">
                  <c:v>ab2tru</c:v>
                </c:pt>
                <c:pt idx="16">
                  <c:v>ab2tl</c:v>
                </c:pt>
                <c:pt idx="17">
                  <c:v>ab2in</c:v>
                </c:pt>
                <c:pt idx="19">
                  <c:v>aabl</c:v>
                </c:pt>
                <c:pt idx="20">
                  <c:v>aabr</c:v>
                </c:pt>
                <c:pt idx="21">
                  <c:v>aatr</c:v>
                </c:pt>
                <c:pt idx="22">
                  <c:v>aatl</c:v>
                </c:pt>
                <c:pt idx="23">
                  <c:v>aain</c:v>
                </c:pt>
                <c:pt idx="25">
                  <c:v>abbl</c:v>
                </c:pt>
                <c:pt idx="26">
                  <c:v>abbrl</c:v>
                </c:pt>
                <c:pt idx="27">
                  <c:v>abbru</c:v>
                </c:pt>
                <c:pt idx="28">
                  <c:v>abtr</c:v>
                </c:pt>
                <c:pt idx="29">
                  <c:v>abtl</c:v>
                </c:pt>
                <c:pt idx="30">
                  <c:v>abin</c:v>
                </c:pt>
                <c:pt idx="32">
                  <c:v>bcbl</c:v>
                </c:pt>
                <c:pt idx="33">
                  <c:v>bcbrl</c:v>
                </c:pt>
                <c:pt idx="34">
                  <c:v>bcbru</c:v>
                </c:pt>
                <c:pt idx="35">
                  <c:v>bctrl</c:v>
                </c:pt>
                <c:pt idx="36">
                  <c:v>bctru</c:v>
                </c:pt>
                <c:pt idx="37">
                  <c:v>bctl</c:v>
                </c:pt>
                <c:pt idx="38">
                  <c:v>bcin</c:v>
                </c:pt>
                <c:pt idx="40">
                  <c:v>ccb</c:v>
                </c:pt>
                <c:pt idx="41">
                  <c:v>cct</c:v>
                </c:pt>
                <c:pt idx="42">
                  <c:v>ccin</c:v>
                </c:pt>
              </c:strCache>
            </c:strRef>
          </c:cat>
          <c:val>
            <c:numRef>
              <c:f>'fsum2_hm 9b'!$T$4:$T$46</c:f>
              <c:numCache>
                <c:ptCount val="43"/>
                <c:pt idx="0">
                  <c:v>0.19473936588425994</c:v>
                </c:pt>
                <c:pt idx="1">
                  <c:v>0.12013833558123023</c:v>
                </c:pt>
                <c:pt idx="2">
                  <c:v>0.14929314115362058</c:v>
                </c:pt>
                <c:pt idx="4">
                  <c:v>0.34449939162944393</c:v>
                </c:pt>
                <c:pt idx="5">
                  <c:v>0.1580943794808478</c:v>
                </c:pt>
                <c:pt idx="6">
                  <c:v>0.11101308915031341</c:v>
                </c:pt>
                <c:pt idx="7">
                  <c:v>0.06921888298012441</c:v>
                </c:pt>
                <c:pt idx="8">
                  <c:v>0.17957756856372248</c:v>
                </c:pt>
                <c:pt idx="9">
                  <c:v>0.14513546822875978</c:v>
                </c:pt>
                <c:pt idx="10">
                  <c:v>0.4016214176541233</c:v>
                </c:pt>
                <c:pt idx="12">
                  <c:v>0.16101372743150952</c:v>
                </c:pt>
                <c:pt idx="13">
                  <c:v>0.08854886182522083</c:v>
                </c:pt>
                <c:pt idx="14">
                  <c:v>0.2949751059346653</c:v>
                </c:pt>
                <c:pt idx="15">
                  <c:v>0.17914740372707408</c:v>
                </c:pt>
                <c:pt idx="16">
                  <c:v>0.14755268530750917</c:v>
                </c:pt>
                <c:pt idx="17">
                  <c:v>0.23055096927427388</c:v>
                </c:pt>
                <c:pt idx="19">
                  <c:v>0.16187234867169276</c:v>
                </c:pt>
                <c:pt idx="20">
                  <c:v>0.1776489749010265</c:v>
                </c:pt>
                <c:pt idx="21">
                  <c:v>0.16341169984027146</c:v>
                </c:pt>
                <c:pt idx="22">
                  <c:v>0.1873967260834949</c:v>
                </c:pt>
                <c:pt idx="23">
                  <c:v>0.32451177817233706</c:v>
                </c:pt>
                <c:pt idx="25">
                  <c:v>0.07637501061415608</c:v>
                </c:pt>
                <c:pt idx="26">
                  <c:v>0.22298754841409812</c:v>
                </c:pt>
                <c:pt idx="27">
                  <c:v>0.2748088641118305</c:v>
                </c:pt>
                <c:pt idx="28">
                  <c:v>0.15596028517083396</c:v>
                </c:pt>
                <c:pt idx="29">
                  <c:v>0.07453117059094952</c:v>
                </c:pt>
                <c:pt idx="30">
                  <c:v>0.25782229045848853</c:v>
                </c:pt>
                <c:pt idx="32">
                  <c:v>0.16033504191127362</c:v>
                </c:pt>
                <c:pt idx="33">
                  <c:v>0.1409208494435166</c:v>
                </c:pt>
                <c:pt idx="34">
                  <c:v>0.11319433882427715</c:v>
                </c:pt>
                <c:pt idx="35">
                  <c:v>0.09041960995133133</c:v>
                </c:pt>
                <c:pt idx="36">
                  <c:v>0.13887502391169093</c:v>
                </c:pt>
                <c:pt idx="37">
                  <c:v>0.20005849813867882</c:v>
                </c:pt>
                <c:pt idx="38">
                  <c:v>0.3701351687748482</c:v>
                </c:pt>
                <c:pt idx="40">
                  <c:v>0.19368432361961102</c:v>
                </c:pt>
                <c:pt idx="41">
                  <c:v>0.11443987890285776</c:v>
                </c:pt>
                <c:pt idx="42">
                  <c:v>0.1574953924855239</c:v>
                </c:pt>
              </c:numCache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30359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 - Slip Inner Leg (r8)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fsum2_r8!$S$4:$S$55</c:f>
              <c:strCache/>
            </c:strRef>
          </c:cat>
          <c:val>
            <c:numRef>
              <c:f>fsum2_r8!$T$4:$T$46</c:f>
              <c:numCache/>
            </c:numRef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Linear, No Supports - No Slip Inner Leg (r5)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fsum2_r5!$S$4:$S$55</c:f>
              <c:strCache/>
            </c:strRef>
          </c:cat>
          <c:val>
            <c:numRef>
              <c:f>fsum2_r5!$T$4:$T$46</c:f>
              <c:numCache/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Linear, No Supports - Slip Inner Leg (r6)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fsum2_r6!$S$4:$S$55</c:f>
              <c:strCache/>
            </c:strRef>
          </c:cat>
          <c:val>
            <c:numRef>
              <c:f>fsum2_r6!$T$4:$T$46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Linear, Full Base Supported - Slip Inner Leg (r9)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fsum2_r9!$S$4:$S$55</c:f>
              <c:strCache/>
            </c:strRef>
          </c:cat>
          <c:val>
            <c:numRef>
              <c:f>fsum2_r9!$T$4:$T$46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Coefficent of Friction Needed to Prevent Slip
Linear, Full Base and Top Constrained - Slip Inner Leg (r10)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fsum2_r10!$S$4:$S$55</c:f>
              <c:strCache/>
            </c:strRef>
          </c:cat>
          <c:val>
            <c:numRef>
              <c:f>fsum2_r10!$T$4:$T$46</c:f>
              <c:numCache/>
            </c:numRef>
          </c:val>
        </c:ser>
        <c:axId val="1996921"/>
        <c:axId val="17972290"/>
      </c:barChart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6921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Coefficent of Friction Needed to Prevent Slip
Linear, Full Base and Top Constrained - No Slip Inner Leg (r12)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fsum2_r12!$S$4:$S$55</c:f>
              <c:strCache/>
            </c:strRef>
          </c:cat>
          <c:val>
            <c:numRef>
              <c:f>fsum2_r12!$T$4:$T$46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Coefficent of Friction Needed to Prevent Slip
NonLinear, Baseline w/bonded Wings - No Slip Inner Leg (hm9b)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'fsum2_hm 9b'!$S$4:$S$55</c:f>
              <c:strCache/>
            </c:strRef>
          </c:cat>
          <c:val>
            <c:numRef>
              <c:f>'fsum2_hm 9b'!$T$4:$T$46</c:f>
              <c:numCache/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Joint-Location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between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14</xdr:row>
      <xdr:rowOff>0</xdr:rowOff>
    </xdr:from>
    <xdr:to>
      <xdr:col>17</xdr:col>
      <xdr:colOff>476250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600075" y="2266950"/>
        <a:ext cx="7848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17</xdr:col>
      <xdr:colOff>495300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609600" y="10201275"/>
        <a:ext cx="78581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17</xdr:col>
      <xdr:colOff>571500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609600" y="2266950"/>
        <a:ext cx="79343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17</xdr:col>
      <xdr:colOff>504825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619125" y="2266950"/>
        <a:ext cx="7858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0</xdr:rowOff>
    </xdr:from>
    <xdr:to>
      <xdr:col>17</xdr:col>
      <xdr:colOff>733425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628650" y="2266950"/>
        <a:ext cx="7867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0</xdr:rowOff>
    </xdr:from>
    <xdr:to>
      <xdr:col>17</xdr:col>
      <xdr:colOff>762000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28650" y="2266950"/>
        <a:ext cx="78771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9525</xdr:rowOff>
    </xdr:from>
    <xdr:to>
      <xdr:col>17</xdr:col>
      <xdr:colOff>723900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628650" y="2276475"/>
        <a:ext cx="78867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17</xdr:col>
      <xdr:colOff>676275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609600" y="2266950"/>
        <a:ext cx="78962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17</xdr:col>
      <xdr:colOff>685800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609600" y="2266950"/>
        <a:ext cx="79057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17</xdr:col>
      <xdr:colOff>495300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609600" y="2266950"/>
        <a:ext cx="79152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17</xdr:col>
      <xdr:colOff>561975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609600" y="2266950"/>
        <a:ext cx="7924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57">
      <selection activeCell="T66" sqref="T66"/>
    </sheetView>
  </sheetViews>
  <sheetFormatPr defaultColWidth="9.140625" defaultRowHeight="12.75"/>
  <cols>
    <col min="4" max="6" width="9.140625" style="1" customWidth="1"/>
    <col min="7" max="9" width="9.140625" style="1" hidden="1" customWidth="1"/>
    <col min="10" max="10" width="3.57421875" style="0" customWidth="1"/>
    <col min="11" max="11" width="9.140625" style="1" customWidth="1"/>
    <col min="13" max="13" width="12.8515625" style="2" customWidth="1"/>
    <col min="14" max="14" width="9.140625" style="1" customWidth="1"/>
    <col min="17" max="17" width="2.57421875" style="0" customWidth="1"/>
    <col min="18" max="18" width="13.140625" style="2" customWidth="1"/>
    <col min="20" max="20" width="12.28125" style="10" customWidth="1"/>
    <col min="21" max="21" width="9.140625" style="1" customWidth="1"/>
    <col min="22" max="22" width="2.8515625" style="0" customWidth="1"/>
  </cols>
  <sheetData>
    <row r="1" ht="12.75">
      <c r="A1" s="4" t="s">
        <v>53</v>
      </c>
    </row>
    <row r="2" spans="1:20" ht="12.75" customHeight="1">
      <c r="A2" s="4"/>
      <c r="E2" s="1" t="s">
        <v>59</v>
      </c>
      <c r="K2" s="1" t="s">
        <v>65</v>
      </c>
      <c r="M2" s="16" t="s">
        <v>79</v>
      </c>
      <c r="N2" s="16"/>
      <c r="O2" s="16"/>
      <c r="P2" s="16"/>
      <c r="R2" s="2" t="s">
        <v>66</v>
      </c>
      <c r="T2" s="15" t="s">
        <v>61</v>
      </c>
    </row>
    <row r="3" spans="1:23" ht="12.75">
      <c r="A3" s="4" t="s">
        <v>64</v>
      </c>
      <c r="D3" s="1" t="s">
        <v>76</v>
      </c>
      <c r="E3" s="1" t="s">
        <v>77</v>
      </c>
      <c r="F3" s="1" t="s">
        <v>78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80</v>
      </c>
      <c r="N3" s="2" t="s">
        <v>52</v>
      </c>
      <c r="O3" s="2" t="s">
        <v>81</v>
      </c>
      <c r="P3" s="2" t="s">
        <v>52</v>
      </c>
      <c r="R3" s="2" t="s">
        <v>60</v>
      </c>
      <c r="T3" s="15"/>
      <c r="W3" t="s">
        <v>75</v>
      </c>
    </row>
    <row r="4" spans="1:23" ht="12.75">
      <c r="A4">
        <v>29</v>
      </c>
      <c r="B4" t="s">
        <v>34</v>
      </c>
      <c r="C4">
        <v>113</v>
      </c>
      <c r="D4" s="1">
        <v>-394055.3</v>
      </c>
      <c r="E4" s="1">
        <v>-178844.1</v>
      </c>
      <c r="F4" s="1">
        <v>-198320.5</v>
      </c>
      <c r="G4" s="1">
        <v>-108759.8</v>
      </c>
      <c r="H4" s="1">
        <v>668118.9</v>
      </c>
      <c r="I4" s="1">
        <v>-378642.2</v>
      </c>
      <c r="K4" s="1">
        <f>SQRT(D4^2+F4^2)</f>
        <v>441146.9145061994</v>
      </c>
      <c r="L4">
        <v>16</v>
      </c>
      <c r="M4" s="7">
        <f>K4/L4</f>
        <v>27571.682156637464</v>
      </c>
      <c r="N4" s="7">
        <f>M4*0.2248</f>
        <v>6198.114148812102</v>
      </c>
      <c r="O4" s="7">
        <f>-E4/L4</f>
        <v>11177.75625</v>
      </c>
      <c r="P4" s="7">
        <f>O4*0.2248</f>
        <v>2512.759605</v>
      </c>
      <c r="R4" s="2">
        <v>45796.77795</v>
      </c>
      <c r="S4" t="s">
        <v>34</v>
      </c>
      <c r="T4" s="10">
        <f>N4/(R4-P4*(1-0.118))</f>
        <v>0.14222211169111967</v>
      </c>
      <c r="U4" s="1">
        <v>1</v>
      </c>
      <c r="W4" s="10">
        <v>0.19473936588425994</v>
      </c>
    </row>
    <row r="5" spans="1:23" ht="12.75">
      <c r="A5">
        <v>30</v>
      </c>
      <c r="B5" t="s">
        <v>35</v>
      </c>
      <c r="C5">
        <v>113</v>
      </c>
      <c r="D5" s="1">
        <v>279248.5</v>
      </c>
      <c r="E5" s="1">
        <v>-203283.3</v>
      </c>
      <c r="F5" s="1">
        <v>-49647.31</v>
      </c>
      <c r="G5" s="1">
        <v>101099</v>
      </c>
      <c r="H5" s="1">
        <v>303306.3</v>
      </c>
      <c r="I5" s="1">
        <v>-474364.7</v>
      </c>
      <c r="K5" s="1">
        <f>SQRT(D5^2+F5^2)</f>
        <v>283627.53770127136</v>
      </c>
      <c r="L5">
        <v>16</v>
      </c>
      <c r="M5" s="7">
        <f>K5/L5</f>
        <v>17726.72110632946</v>
      </c>
      <c r="N5" s="7">
        <f>M5*0.2248</f>
        <v>3984.9669047028624</v>
      </c>
      <c r="O5" s="7">
        <f>-E5/L5</f>
        <v>12705.20625</v>
      </c>
      <c r="P5" s="7">
        <f>O5*0.2248</f>
        <v>2856.130365</v>
      </c>
      <c r="R5" s="2">
        <v>45796.77795</v>
      </c>
      <c r="S5" t="s">
        <v>35</v>
      </c>
      <c r="T5" s="10">
        <f>N5/(R5-P5*(1-0.118))</f>
        <v>0.0920790517503344</v>
      </c>
      <c r="U5" s="1">
        <v>2</v>
      </c>
      <c r="W5" s="10">
        <v>0.12013833558123023</v>
      </c>
    </row>
    <row r="6" spans="1:23" ht="12.75">
      <c r="A6">
        <v>37</v>
      </c>
      <c r="B6" t="s">
        <v>42</v>
      </c>
      <c r="C6">
        <v>113</v>
      </c>
      <c r="D6" s="1">
        <v>45206.43</v>
      </c>
      <c r="E6" s="1">
        <v>2870935</v>
      </c>
      <c r="F6" s="1">
        <v>-308577.9</v>
      </c>
      <c r="G6" s="1">
        <v>-14770.56</v>
      </c>
      <c r="H6" s="1">
        <v>715587.7</v>
      </c>
      <c r="I6" s="1">
        <v>1469223</v>
      </c>
      <c r="K6" s="1">
        <f>SQRT(D6^2+F6^2)</f>
        <v>311871.6750231654</v>
      </c>
      <c r="L6">
        <v>0</v>
      </c>
      <c r="M6" s="8">
        <v>0</v>
      </c>
      <c r="N6" s="7"/>
      <c r="O6" s="8"/>
      <c r="P6" s="8"/>
      <c r="S6" t="s">
        <v>42</v>
      </c>
      <c r="T6" s="10">
        <f>K6/E6</f>
        <v>0.10863069871772277</v>
      </c>
      <c r="U6" s="1">
        <v>3</v>
      </c>
      <c r="W6" s="10">
        <v>0.14929314115362058</v>
      </c>
    </row>
    <row r="7" spans="13:23" ht="12.75">
      <c r="M7" s="7"/>
      <c r="N7" s="7"/>
      <c r="O7" s="7"/>
      <c r="P7" s="7"/>
      <c r="U7" s="1">
        <v>4</v>
      </c>
      <c r="W7" s="10"/>
    </row>
    <row r="8" spans="1:23" ht="12.75">
      <c r="A8">
        <v>21</v>
      </c>
      <c r="B8" t="s">
        <v>26</v>
      </c>
      <c r="C8">
        <v>112</v>
      </c>
      <c r="D8" s="1">
        <v>-220195.4</v>
      </c>
      <c r="E8" s="1">
        <v>46659.19</v>
      </c>
      <c r="F8" s="1">
        <v>-71369.78</v>
      </c>
      <c r="G8" s="1">
        <v>20695.48</v>
      </c>
      <c r="H8" s="1">
        <v>280187.5</v>
      </c>
      <c r="I8" s="1">
        <v>-19276.93</v>
      </c>
      <c r="K8" s="1">
        <f aca="true" t="shared" si="0" ref="K8:K14">SQRT(D8^2+F8^2)</f>
        <v>231472.8054835133</v>
      </c>
      <c r="L8">
        <v>5</v>
      </c>
      <c r="M8" s="7">
        <f aca="true" t="shared" si="1" ref="M8:M13">K8/L8</f>
        <v>46294.56109670266</v>
      </c>
      <c r="N8" s="7">
        <f aca="true" t="shared" si="2" ref="N8:N13">M8*0.2248</f>
        <v>10407.017334538757</v>
      </c>
      <c r="O8" s="7">
        <f aca="true" t="shared" si="3" ref="O8:O13">-E8/L8</f>
        <v>-9331.838</v>
      </c>
      <c r="P8" s="7">
        <f aca="true" t="shared" si="4" ref="P8:P13">O8*0.2248</f>
        <v>-2097.7971824</v>
      </c>
      <c r="R8" s="2">
        <v>45796.77795</v>
      </c>
      <c r="S8" t="s">
        <v>26</v>
      </c>
      <c r="T8" s="10">
        <f aca="true" t="shared" si="5" ref="T8:T13">N8/(R8-P8*(1-0.118))</f>
        <v>0.21841899124191946</v>
      </c>
      <c r="U8" s="1">
        <v>5</v>
      </c>
      <c r="W8" s="10">
        <v>0.34449939162944393</v>
      </c>
    </row>
    <row r="9" spans="1:23" ht="12.75">
      <c r="A9">
        <v>22</v>
      </c>
      <c r="B9" t="s">
        <v>27</v>
      </c>
      <c r="C9">
        <v>112</v>
      </c>
      <c r="D9" s="1">
        <v>-159157.1</v>
      </c>
      <c r="E9" s="1">
        <v>-239363.2</v>
      </c>
      <c r="F9" s="1">
        <v>85035.74</v>
      </c>
      <c r="G9" s="1">
        <v>-213245.3</v>
      </c>
      <c r="H9" s="1">
        <v>-11260.92</v>
      </c>
      <c r="I9" s="1">
        <v>-399357.2</v>
      </c>
      <c r="K9" s="1">
        <f t="shared" si="0"/>
        <v>180449.60392795992</v>
      </c>
      <c r="L9">
        <v>5</v>
      </c>
      <c r="M9" s="7">
        <f t="shared" si="1"/>
        <v>36089.92078559198</v>
      </c>
      <c r="N9" s="7">
        <f t="shared" si="2"/>
        <v>8113.014192601077</v>
      </c>
      <c r="O9" s="7">
        <f t="shared" si="3"/>
        <v>47872.64</v>
      </c>
      <c r="P9" s="7">
        <f t="shared" si="4"/>
        <v>10761.769472</v>
      </c>
      <c r="R9" s="2">
        <v>45796.77795</v>
      </c>
      <c r="S9" t="s">
        <v>27</v>
      </c>
      <c r="T9" s="10">
        <f t="shared" si="5"/>
        <v>0.2234688651228402</v>
      </c>
      <c r="U9" s="1">
        <v>6</v>
      </c>
      <c r="W9" s="10">
        <v>0.1580943794808478</v>
      </c>
    </row>
    <row r="10" spans="1:23" ht="12.75">
      <c r="A10">
        <v>23</v>
      </c>
      <c r="B10" t="s">
        <v>28</v>
      </c>
      <c r="C10">
        <v>112</v>
      </c>
      <c r="D10" s="1">
        <v>8817.677</v>
      </c>
      <c r="E10" s="1">
        <v>-47413.05</v>
      </c>
      <c r="F10" s="1">
        <v>38147.63</v>
      </c>
      <c r="G10" s="1">
        <v>-22895.28</v>
      </c>
      <c r="H10" s="1">
        <v>-84341.71</v>
      </c>
      <c r="I10" s="1">
        <v>-98777.86</v>
      </c>
      <c r="K10" s="1">
        <f t="shared" si="0"/>
        <v>39153.45581546064</v>
      </c>
      <c r="L10">
        <v>2</v>
      </c>
      <c r="M10" s="7">
        <f t="shared" si="1"/>
        <v>19576.72790773032</v>
      </c>
      <c r="N10" s="7">
        <f t="shared" si="2"/>
        <v>4400.848433657776</v>
      </c>
      <c r="O10" s="7">
        <f t="shared" si="3"/>
        <v>23706.525</v>
      </c>
      <c r="P10" s="7">
        <f t="shared" si="4"/>
        <v>5329.226820000001</v>
      </c>
      <c r="R10" s="2">
        <v>45796.77795</v>
      </c>
      <c r="S10" t="s">
        <v>28</v>
      </c>
      <c r="T10" s="10">
        <f t="shared" si="5"/>
        <v>0.10708598429369737</v>
      </c>
      <c r="U10" s="1">
        <v>7</v>
      </c>
      <c r="W10" s="10">
        <v>0.11101308915031341</v>
      </c>
    </row>
    <row r="11" spans="1:23" ht="12.75">
      <c r="A11">
        <v>25</v>
      </c>
      <c r="B11" t="s">
        <v>30</v>
      </c>
      <c r="C11">
        <v>112</v>
      </c>
      <c r="D11" s="1">
        <v>-16443.23</v>
      </c>
      <c r="E11" s="1">
        <v>-247901.3</v>
      </c>
      <c r="F11" s="1">
        <v>-82031.51</v>
      </c>
      <c r="G11" s="1">
        <v>53907.86</v>
      </c>
      <c r="H11" s="1">
        <v>187311.8</v>
      </c>
      <c r="I11" s="1">
        <v>-563995.7</v>
      </c>
      <c r="K11" s="1">
        <f t="shared" si="0"/>
        <v>83663.3040568743</v>
      </c>
      <c r="L11">
        <v>6</v>
      </c>
      <c r="M11" s="7">
        <f t="shared" si="1"/>
        <v>13943.88400947905</v>
      </c>
      <c r="N11" s="7">
        <f t="shared" si="2"/>
        <v>3134.5851253308906</v>
      </c>
      <c r="O11" s="7">
        <f t="shared" si="3"/>
        <v>41316.88333333333</v>
      </c>
      <c r="P11" s="7">
        <f t="shared" si="4"/>
        <v>9288.035373333332</v>
      </c>
      <c r="R11" s="2">
        <v>45796.77795</v>
      </c>
      <c r="S11" t="s">
        <v>30</v>
      </c>
      <c r="T11" s="10">
        <f t="shared" si="5"/>
        <v>0.08335613798460381</v>
      </c>
      <c r="U11" s="1">
        <v>8</v>
      </c>
      <c r="W11" s="10">
        <v>0.06921888298012441</v>
      </c>
    </row>
    <row r="12" spans="1:23" ht="12.75">
      <c r="A12">
        <v>26</v>
      </c>
      <c r="B12" t="s">
        <v>31</v>
      </c>
      <c r="C12">
        <v>112</v>
      </c>
      <c r="D12" s="1">
        <v>-39899.36</v>
      </c>
      <c r="E12" s="1">
        <v>160433.2</v>
      </c>
      <c r="F12" s="1">
        <v>-78878.41</v>
      </c>
      <c r="G12" s="1">
        <v>-135382.9</v>
      </c>
      <c r="H12" s="1">
        <v>79756</v>
      </c>
      <c r="I12" s="1">
        <v>306095.1</v>
      </c>
      <c r="K12" s="1">
        <f t="shared" si="0"/>
        <v>88395.48909609416</v>
      </c>
      <c r="L12">
        <v>3</v>
      </c>
      <c r="M12" s="7">
        <f t="shared" si="1"/>
        <v>29465.163032031385</v>
      </c>
      <c r="N12" s="7">
        <f t="shared" si="2"/>
        <v>6623.768649600655</v>
      </c>
      <c r="O12" s="7">
        <f t="shared" si="3"/>
        <v>-53477.73333333334</v>
      </c>
      <c r="P12" s="7">
        <f t="shared" si="4"/>
        <v>-12021.794453333334</v>
      </c>
      <c r="R12" s="2">
        <v>45796.77795</v>
      </c>
      <c r="S12" t="s">
        <v>31</v>
      </c>
      <c r="T12" s="10">
        <f t="shared" si="5"/>
        <v>0.11744270518337137</v>
      </c>
      <c r="U12" s="1">
        <v>9</v>
      </c>
      <c r="W12" s="10">
        <v>0.17957756856372248</v>
      </c>
    </row>
    <row r="13" spans="1:24" ht="12.75">
      <c r="A13">
        <v>24</v>
      </c>
      <c r="B13" t="s">
        <v>29</v>
      </c>
      <c r="C13">
        <v>112</v>
      </c>
      <c r="D13" s="1">
        <v>58014.58</v>
      </c>
      <c r="E13" s="1">
        <v>249341</v>
      </c>
      <c r="F13" s="1">
        <v>92643.54</v>
      </c>
      <c r="G13" s="1">
        <v>-125271.8</v>
      </c>
      <c r="H13" s="1">
        <v>-150165.8</v>
      </c>
      <c r="I13" s="1">
        <v>199763.8</v>
      </c>
      <c r="K13" s="1">
        <f t="shared" si="0"/>
        <v>109309.27223391435</v>
      </c>
      <c r="L13">
        <v>8</v>
      </c>
      <c r="M13" s="7">
        <f t="shared" si="1"/>
        <v>13663.659029239294</v>
      </c>
      <c r="N13" s="7">
        <f t="shared" si="2"/>
        <v>3071.590549772993</v>
      </c>
      <c r="O13" s="7">
        <f t="shared" si="3"/>
        <v>-31167.625</v>
      </c>
      <c r="P13" s="7">
        <f t="shared" si="4"/>
        <v>-7006.4821</v>
      </c>
      <c r="R13" s="2">
        <v>45796.77795</v>
      </c>
      <c r="S13" t="s">
        <v>29</v>
      </c>
      <c r="T13" s="10">
        <f t="shared" si="5"/>
        <v>0.05909576127031384</v>
      </c>
      <c r="U13" s="1">
        <v>10</v>
      </c>
      <c r="W13" s="10">
        <v>0.14513546822875978</v>
      </c>
      <c r="X13" s="2"/>
    </row>
    <row r="14" spans="1:24" ht="12.75">
      <c r="A14">
        <v>36</v>
      </c>
      <c r="B14" t="s">
        <v>41</v>
      </c>
      <c r="C14">
        <v>112</v>
      </c>
      <c r="D14" s="1">
        <v>833503.5</v>
      </c>
      <c r="E14" s="1">
        <v>2363766</v>
      </c>
      <c r="F14" s="1">
        <v>185120.1</v>
      </c>
      <c r="G14" s="1">
        <v>573053</v>
      </c>
      <c r="H14" s="1">
        <v>128039.8</v>
      </c>
      <c r="I14" s="1">
        <v>1225313</v>
      </c>
      <c r="K14" s="1">
        <f t="shared" si="0"/>
        <v>853813.5252713324</v>
      </c>
      <c r="L14">
        <v>0</v>
      </c>
      <c r="M14" s="8">
        <v>0</v>
      </c>
      <c r="N14" s="7"/>
      <c r="O14" s="8"/>
      <c r="P14" s="8"/>
      <c r="S14" t="s">
        <v>41</v>
      </c>
      <c r="T14" s="10">
        <f>K14/E14</f>
        <v>0.36120898822951697</v>
      </c>
      <c r="U14" s="1">
        <v>11</v>
      </c>
      <c r="W14" s="10">
        <v>0.4016214176541233</v>
      </c>
      <c r="X14" s="2"/>
    </row>
    <row r="15" spans="13:24" ht="12.75">
      <c r="M15" s="7"/>
      <c r="N15" s="7"/>
      <c r="O15" s="7"/>
      <c r="P15" s="7"/>
      <c r="U15" s="1">
        <v>12</v>
      </c>
      <c r="W15" s="10"/>
      <c r="X15" s="2"/>
    </row>
    <row r="16" spans="1:23" ht="12.75">
      <c r="A16">
        <v>10</v>
      </c>
      <c r="B16" t="s">
        <v>15</v>
      </c>
      <c r="C16">
        <v>111</v>
      </c>
      <c r="D16" s="1">
        <v>-218297.9</v>
      </c>
      <c r="E16" s="1">
        <v>213333.2</v>
      </c>
      <c r="F16" s="1">
        <v>-21933.26</v>
      </c>
      <c r="G16" s="1">
        <v>223363.8</v>
      </c>
      <c r="H16" s="1">
        <v>265641.8</v>
      </c>
      <c r="I16" s="1">
        <v>104054.2</v>
      </c>
      <c r="K16" s="1">
        <f aca="true" t="shared" si="6" ref="K16:K21">SQRT(D16^2+F16^2)</f>
        <v>219396.9941422115</v>
      </c>
      <c r="L16">
        <v>9</v>
      </c>
      <c r="M16" s="7">
        <f>K16/L16</f>
        <v>24377.443793579056</v>
      </c>
      <c r="N16" s="7">
        <f>M16*0.2248</f>
        <v>5480.049364796571</v>
      </c>
      <c r="O16" s="7">
        <f>-E16/L16</f>
        <v>-23703.68888888889</v>
      </c>
      <c r="P16" s="7">
        <f>O16*0.2248</f>
        <v>-5328.589262222223</v>
      </c>
      <c r="R16" s="2">
        <v>45796.77795</v>
      </c>
      <c r="S16" t="s">
        <v>15</v>
      </c>
      <c r="T16" s="10">
        <f>N16/(R16-P16*(1-0.118))</f>
        <v>0.10852314909797907</v>
      </c>
      <c r="U16" s="1">
        <v>13</v>
      </c>
      <c r="V16" s="2"/>
      <c r="W16" s="10">
        <v>0.16101372743150952</v>
      </c>
    </row>
    <row r="17" spans="1:23" ht="12.75">
      <c r="A17">
        <v>11</v>
      </c>
      <c r="B17" t="s">
        <v>16</v>
      </c>
      <c r="C17">
        <v>111</v>
      </c>
      <c r="D17" s="1">
        <v>-112270.6</v>
      </c>
      <c r="E17" s="1">
        <v>-299011.6</v>
      </c>
      <c r="F17" s="1">
        <v>-40010.33</v>
      </c>
      <c r="G17" s="1">
        <v>-235037.8</v>
      </c>
      <c r="H17" s="1">
        <v>194976.8</v>
      </c>
      <c r="I17" s="1">
        <v>-628983.3</v>
      </c>
      <c r="K17" s="1">
        <f t="shared" si="6"/>
        <v>119186.88741245364</v>
      </c>
      <c r="L17">
        <v>6</v>
      </c>
      <c r="M17" s="7">
        <f>K17/L17</f>
        <v>19864.48123540894</v>
      </c>
      <c r="N17" s="7">
        <f>M17*0.2248</f>
        <v>4465.53538171993</v>
      </c>
      <c r="O17" s="7">
        <f>-E17/L17</f>
        <v>49835.26666666666</v>
      </c>
      <c r="P17" s="7">
        <f>O17*0.2248</f>
        <v>11202.967946666666</v>
      </c>
      <c r="R17" s="2">
        <v>45796.77795</v>
      </c>
      <c r="S17" t="s">
        <v>16</v>
      </c>
      <c r="T17" s="10">
        <f>N17/(R17-P17*(1-0.118))</f>
        <v>0.12433358932783917</v>
      </c>
      <c r="U17" s="1">
        <v>14</v>
      </c>
      <c r="W17" s="10">
        <v>0.08854886182522083</v>
      </c>
    </row>
    <row r="18" spans="1:23" ht="12.75">
      <c r="A18">
        <v>13</v>
      </c>
      <c r="B18" t="s">
        <v>18</v>
      </c>
      <c r="C18">
        <v>111</v>
      </c>
      <c r="D18" s="1">
        <v>52539.36</v>
      </c>
      <c r="E18" s="1">
        <v>-49587.17</v>
      </c>
      <c r="F18" s="1">
        <v>-93111.03</v>
      </c>
      <c r="G18" s="1">
        <v>29831.68</v>
      </c>
      <c r="H18" s="1">
        <v>259826.5</v>
      </c>
      <c r="I18" s="1">
        <v>-118204.5</v>
      </c>
      <c r="K18" s="1">
        <f t="shared" si="6"/>
        <v>106911.40377373454</v>
      </c>
      <c r="L18">
        <v>2</v>
      </c>
      <c r="M18" s="7">
        <f>K18/L18</f>
        <v>53455.70188686727</v>
      </c>
      <c r="N18" s="7">
        <f>M18*0.2248</f>
        <v>12016.841784167762</v>
      </c>
      <c r="O18" s="7">
        <f>-E18/L18</f>
        <v>24793.585</v>
      </c>
      <c r="P18" s="7">
        <f>O18*0.2248</f>
        <v>5573.597908</v>
      </c>
      <c r="R18" s="2">
        <v>45796.77795</v>
      </c>
      <c r="S18" t="s">
        <v>18</v>
      </c>
      <c r="T18" s="10">
        <f>N18/(R18-P18*(1-0.118))</f>
        <v>0.29394783851012707</v>
      </c>
      <c r="U18" s="1">
        <v>15</v>
      </c>
      <c r="W18" s="10">
        <v>0.2949751059346653</v>
      </c>
    </row>
    <row r="19" spans="1:23" ht="12.75">
      <c r="A19">
        <v>14</v>
      </c>
      <c r="B19" t="s">
        <v>19</v>
      </c>
      <c r="C19">
        <v>111</v>
      </c>
      <c r="D19" s="1">
        <v>75622.57</v>
      </c>
      <c r="E19" s="1">
        <v>-142397.1</v>
      </c>
      <c r="F19" s="1">
        <v>-94692.06</v>
      </c>
      <c r="G19" s="1">
        <v>146152.2</v>
      </c>
      <c r="H19" s="1">
        <v>257338.6</v>
      </c>
      <c r="I19" s="1">
        <v>-277338.5</v>
      </c>
      <c r="K19" s="1">
        <f t="shared" si="6"/>
        <v>121183.16434409733</v>
      </c>
      <c r="L19">
        <v>4</v>
      </c>
      <c r="M19" s="7">
        <f>K19/L19</f>
        <v>30295.791086024332</v>
      </c>
      <c r="N19" s="7">
        <f>M19*0.2248</f>
        <v>6810.49383613827</v>
      </c>
      <c r="O19" s="7">
        <f>-E19/L19</f>
        <v>35599.275</v>
      </c>
      <c r="P19" s="7">
        <f>O19*0.2248</f>
        <v>8002.71702</v>
      </c>
      <c r="R19" s="2">
        <v>45796.77795</v>
      </c>
      <c r="S19" t="s">
        <v>19</v>
      </c>
      <c r="T19" s="10">
        <f>N19/(R19-P19*(1-0.118))</f>
        <v>0.1758073921956264</v>
      </c>
      <c r="U19" s="1">
        <v>16</v>
      </c>
      <c r="W19" s="10">
        <v>0.17914740372707408</v>
      </c>
    </row>
    <row r="20" spans="1:23" ht="12.75">
      <c r="A20">
        <v>12</v>
      </c>
      <c r="B20" t="s">
        <v>17</v>
      </c>
      <c r="C20">
        <v>111</v>
      </c>
      <c r="D20" s="1">
        <v>-153096.3</v>
      </c>
      <c r="E20" s="1">
        <v>272493.1</v>
      </c>
      <c r="F20" s="1">
        <v>139967.9</v>
      </c>
      <c r="G20" s="1">
        <v>-310968.8</v>
      </c>
      <c r="H20" s="1">
        <v>-310999.9</v>
      </c>
      <c r="I20" s="1">
        <v>267681.7</v>
      </c>
      <c r="K20" s="1">
        <f t="shared" si="6"/>
        <v>207435.50830101385</v>
      </c>
      <c r="L20">
        <v>5</v>
      </c>
      <c r="M20" s="7">
        <f>K20/L20</f>
        <v>41487.10166020277</v>
      </c>
      <c r="N20" s="7">
        <f>M20*0.2248</f>
        <v>9326.300453213582</v>
      </c>
      <c r="O20" s="7">
        <f>-E20/L20</f>
        <v>-54498.619999999995</v>
      </c>
      <c r="P20" s="7">
        <f>O20*0.2248</f>
        <v>-12251.289776</v>
      </c>
      <c r="R20" s="2">
        <v>45796.77795</v>
      </c>
      <c r="S20" t="s">
        <v>17</v>
      </c>
      <c r="T20" s="10">
        <f>N20/(R20-P20*(1-0.118))</f>
        <v>0.16476859451112658</v>
      </c>
      <c r="U20" s="1">
        <v>17</v>
      </c>
      <c r="W20" s="10">
        <v>0.14755268530750917</v>
      </c>
    </row>
    <row r="21" spans="1:23" ht="12.75">
      <c r="A21">
        <v>35</v>
      </c>
      <c r="B21" t="s">
        <v>40</v>
      </c>
      <c r="C21">
        <v>111</v>
      </c>
      <c r="D21" s="1">
        <v>268446.5</v>
      </c>
      <c r="E21" s="1">
        <v>2377085</v>
      </c>
      <c r="F21" s="1">
        <v>734848.2</v>
      </c>
      <c r="G21" s="1">
        <v>286185.5</v>
      </c>
      <c r="H21" s="1">
        <v>-1142956</v>
      </c>
      <c r="I21" s="1">
        <v>1514761</v>
      </c>
      <c r="K21" s="1">
        <f t="shared" si="6"/>
        <v>782346.0873587149</v>
      </c>
      <c r="L21">
        <v>0</v>
      </c>
      <c r="M21" s="8">
        <v>0</v>
      </c>
      <c r="N21" s="7"/>
      <c r="O21" s="8"/>
      <c r="P21" s="8"/>
      <c r="S21" t="s">
        <v>40</v>
      </c>
      <c r="T21" s="10">
        <f>K21/E21</f>
        <v>0.3291199462193043</v>
      </c>
      <c r="U21" s="1">
        <v>18</v>
      </c>
      <c r="W21" s="10">
        <v>0.23055096927427388</v>
      </c>
    </row>
    <row r="22" spans="13:23" ht="12.75">
      <c r="M22" s="7"/>
      <c r="N22" s="7"/>
      <c r="O22" s="7"/>
      <c r="P22" s="7"/>
      <c r="U22" s="1">
        <v>19</v>
      </c>
      <c r="W22" s="10"/>
    </row>
    <row r="23" spans="1:23" ht="12.75">
      <c r="A23">
        <v>1</v>
      </c>
      <c r="B23" t="s">
        <v>6</v>
      </c>
      <c r="C23">
        <v>0</v>
      </c>
      <c r="D23" s="1">
        <v>73777.6</v>
      </c>
      <c r="E23" s="1">
        <v>325823.5</v>
      </c>
      <c r="F23" s="1">
        <v>108021.6</v>
      </c>
      <c r="G23" s="1">
        <v>368353.1</v>
      </c>
      <c r="H23" s="1">
        <v>-139593.7</v>
      </c>
      <c r="I23" s="1">
        <v>232242.5</v>
      </c>
      <c r="K23" s="1">
        <f>SQRT(D23^2+F23^2)</f>
        <v>130812.08020790742</v>
      </c>
      <c r="L23">
        <v>4</v>
      </c>
      <c r="M23" s="7">
        <f>K23/L23</f>
        <v>32703.020051976855</v>
      </c>
      <c r="N23" s="7">
        <f>M23*0.2248</f>
        <v>7351.638907684397</v>
      </c>
      <c r="O23" s="7">
        <f>-E23/L23</f>
        <v>-81455.875</v>
      </c>
      <c r="P23" s="7">
        <f>O23*0.2248</f>
        <v>-18311.2807</v>
      </c>
      <c r="R23" s="2">
        <v>45796.77795</v>
      </c>
      <c r="S23" t="s">
        <v>6</v>
      </c>
      <c r="T23" s="10">
        <f>N23/(R23-P23*(1-0.118))</f>
        <v>0.1186756426971395</v>
      </c>
      <c r="U23" s="1">
        <v>20</v>
      </c>
      <c r="W23" s="10">
        <v>0.16187234867169276</v>
      </c>
    </row>
    <row r="24" spans="1:23" ht="12.75">
      <c r="A24">
        <v>2</v>
      </c>
      <c r="B24" t="s">
        <v>7</v>
      </c>
      <c r="C24">
        <v>0</v>
      </c>
      <c r="D24" s="1">
        <v>-146535.4</v>
      </c>
      <c r="E24" s="1">
        <v>-256036.8</v>
      </c>
      <c r="F24" s="1">
        <v>-119239</v>
      </c>
      <c r="G24" s="1">
        <v>-265750.1</v>
      </c>
      <c r="H24" s="1">
        <v>435505.2</v>
      </c>
      <c r="I24" s="1">
        <v>-533735</v>
      </c>
      <c r="K24" s="1">
        <f>SQRT(D24^2+F24^2)</f>
        <v>188919.4605490922</v>
      </c>
      <c r="L24">
        <v>6</v>
      </c>
      <c r="M24" s="7">
        <f>K24/L24</f>
        <v>31486.576758182036</v>
      </c>
      <c r="N24" s="7">
        <f>M24*0.2248</f>
        <v>7078.182455239322</v>
      </c>
      <c r="O24" s="7">
        <f>-E24/L24</f>
        <v>42672.799999999996</v>
      </c>
      <c r="P24" s="7">
        <f>O24*0.2248</f>
        <v>9592.84544</v>
      </c>
      <c r="R24" s="2">
        <v>45796.77795</v>
      </c>
      <c r="S24" t="s">
        <v>7</v>
      </c>
      <c r="T24" s="10">
        <f>N24/(R24-P24*(1-0.118))</f>
        <v>0.18958119875676727</v>
      </c>
      <c r="U24" s="1">
        <v>21</v>
      </c>
      <c r="W24" s="10">
        <v>0.1776489749010265</v>
      </c>
    </row>
    <row r="25" spans="1:23" ht="12.75">
      <c r="A25">
        <v>4</v>
      </c>
      <c r="B25" t="s">
        <v>9</v>
      </c>
      <c r="C25">
        <v>0</v>
      </c>
      <c r="D25" s="1">
        <v>128860.5</v>
      </c>
      <c r="E25" s="1">
        <v>-274936.9</v>
      </c>
      <c r="F25" s="1">
        <v>-105421.2</v>
      </c>
      <c r="G25" s="1">
        <v>276668</v>
      </c>
      <c r="H25" s="1">
        <v>386158.3</v>
      </c>
      <c r="I25" s="1">
        <v>-580944.7</v>
      </c>
      <c r="K25" s="1">
        <f>SQRT(D25^2+F25^2)</f>
        <v>166489.21247243017</v>
      </c>
      <c r="L25">
        <v>6</v>
      </c>
      <c r="M25" s="7">
        <f>K25/L25</f>
        <v>27748.202078738363</v>
      </c>
      <c r="N25" s="7">
        <f>M25*0.2248</f>
        <v>6237.795827300384</v>
      </c>
      <c r="O25" s="7">
        <f>-E25/L25</f>
        <v>45822.81666666667</v>
      </c>
      <c r="P25" s="7">
        <f>O25*0.2248</f>
        <v>10300.969186666669</v>
      </c>
      <c r="R25" s="2">
        <v>45796.77795</v>
      </c>
      <c r="S25" t="s">
        <v>9</v>
      </c>
      <c r="T25" s="10">
        <f>N25/(R25-P25*(1-0.118))</f>
        <v>0.16991476459892332</v>
      </c>
      <c r="U25" s="1">
        <v>22</v>
      </c>
      <c r="W25" s="10">
        <v>0.16341169984027146</v>
      </c>
    </row>
    <row r="26" spans="1:23" ht="12.75">
      <c r="A26">
        <v>3</v>
      </c>
      <c r="B26" t="s">
        <v>8</v>
      </c>
      <c r="C26">
        <v>0</v>
      </c>
      <c r="D26" s="1">
        <v>-155104.3</v>
      </c>
      <c r="E26" s="1">
        <v>389043</v>
      </c>
      <c r="F26" s="1">
        <v>107673.6</v>
      </c>
      <c r="G26" s="1">
        <v>-434889.7</v>
      </c>
      <c r="H26" s="1">
        <v>-226830.4</v>
      </c>
      <c r="I26" s="1">
        <v>272857.2</v>
      </c>
      <c r="K26" s="1">
        <f>SQRT(D26^2+F26^2)</f>
        <v>188814.58634186606</v>
      </c>
      <c r="L26">
        <v>4</v>
      </c>
      <c r="M26" s="7">
        <f>K26/L26</f>
        <v>47203.646585466515</v>
      </c>
      <c r="N26" s="7">
        <f>M26*0.2248</f>
        <v>10611.379752412873</v>
      </c>
      <c r="O26" s="7">
        <f>-E26/L26</f>
        <v>-97260.75</v>
      </c>
      <c r="P26" s="7">
        <f>O26*0.2248</f>
        <v>-21864.2166</v>
      </c>
      <c r="R26" s="2">
        <v>45796.77795</v>
      </c>
      <c r="S26" t="s">
        <v>8</v>
      </c>
      <c r="T26" s="10">
        <f>N26/(R26-P26*(1-0.118))</f>
        <v>0.16304876971802243</v>
      </c>
      <c r="U26" s="1">
        <v>23</v>
      </c>
      <c r="W26" s="10">
        <v>0.1873967260834949</v>
      </c>
    </row>
    <row r="27" spans="1:23" ht="12.75">
      <c r="A27">
        <v>31</v>
      </c>
      <c r="B27" t="s">
        <v>36</v>
      </c>
      <c r="C27">
        <v>0</v>
      </c>
      <c r="D27" s="1">
        <v>-14613.77</v>
      </c>
      <c r="E27" s="1">
        <v>2276725</v>
      </c>
      <c r="F27" s="1">
        <v>667497.5</v>
      </c>
      <c r="G27" s="1">
        <v>15474.15</v>
      </c>
      <c r="H27" s="1">
        <v>-1072420</v>
      </c>
      <c r="I27" s="1">
        <v>1559780</v>
      </c>
      <c r="K27" s="1">
        <f>SQRT(D27^2+F27^2)</f>
        <v>667657.453174802</v>
      </c>
      <c r="L27">
        <v>0</v>
      </c>
      <c r="M27" s="8">
        <v>0</v>
      </c>
      <c r="N27" s="7"/>
      <c r="O27" s="8"/>
      <c r="P27" s="8"/>
      <c r="S27" t="s">
        <v>36</v>
      </c>
      <c r="T27" s="10">
        <f>K27/E27</f>
        <v>0.29325344658437097</v>
      </c>
      <c r="U27" s="1">
        <v>24</v>
      </c>
      <c r="W27" s="10">
        <v>0.32451177817233706</v>
      </c>
    </row>
    <row r="28" spans="13:23" ht="12.75">
      <c r="M28" s="7"/>
      <c r="N28" s="7"/>
      <c r="O28" s="7"/>
      <c r="P28" s="7"/>
      <c r="U28" s="1">
        <v>25</v>
      </c>
      <c r="W28" s="10"/>
    </row>
    <row r="29" spans="1:23" ht="12.75">
      <c r="A29">
        <v>5</v>
      </c>
      <c r="B29" t="s">
        <v>10</v>
      </c>
      <c r="C29">
        <v>101</v>
      </c>
      <c r="D29" s="1">
        <v>104806.3</v>
      </c>
      <c r="E29" s="1">
        <v>271041.2</v>
      </c>
      <c r="F29" s="1">
        <v>148814.4</v>
      </c>
      <c r="G29" s="1">
        <v>309024.8</v>
      </c>
      <c r="H29" s="1">
        <v>-264709.1</v>
      </c>
      <c r="I29" s="1">
        <v>267926.1</v>
      </c>
      <c r="K29" s="1">
        <f aca="true" t="shared" si="7" ref="K29:K34">SQRT(D29^2+F29^2)</f>
        <v>182016.71947117933</v>
      </c>
      <c r="L29">
        <v>5</v>
      </c>
      <c r="M29" s="7">
        <f>K29/L29</f>
        <v>36403.34389423586</v>
      </c>
      <c r="N29" s="7">
        <f>M29*0.2248</f>
        <v>8183.471707424222</v>
      </c>
      <c r="O29" s="7">
        <f>-E29/L29</f>
        <v>-54208.240000000005</v>
      </c>
      <c r="P29" s="7">
        <f>O29*0.2248</f>
        <v>-12186.012352000002</v>
      </c>
      <c r="R29" s="2">
        <v>45796.77795</v>
      </c>
      <c r="S29" t="s">
        <v>10</v>
      </c>
      <c r="T29" s="10">
        <f>N29/(R29-P29*(1-0.118))</f>
        <v>0.14472534691421668</v>
      </c>
      <c r="U29" s="1">
        <v>26</v>
      </c>
      <c r="W29" s="10">
        <v>0.07637501061415608</v>
      </c>
    </row>
    <row r="30" spans="1:23" ht="12.75">
      <c r="A30">
        <v>6</v>
      </c>
      <c r="B30" t="s">
        <v>11</v>
      </c>
      <c r="C30">
        <v>101</v>
      </c>
      <c r="D30" s="1">
        <v>-102217.3</v>
      </c>
      <c r="E30" s="1">
        <v>-150883.7</v>
      </c>
      <c r="F30" s="1">
        <v>-100278.8</v>
      </c>
      <c r="G30" s="1">
        <v>-157823.1</v>
      </c>
      <c r="H30" s="1">
        <v>298269.2</v>
      </c>
      <c r="I30" s="1">
        <v>-291405.8</v>
      </c>
      <c r="K30" s="1">
        <f t="shared" si="7"/>
        <v>143192.9263222524</v>
      </c>
      <c r="L30">
        <v>4</v>
      </c>
      <c r="M30" s="7">
        <f>K30/L30</f>
        <v>35798.2315805631</v>
      </c>
      <c r="N30" s="7">
        <f>M30*0.2248</f>
        <v>8047.442459310585</v>
      </c>
      <c r="O30" s="7">
        <f>-E30/L30</f>
        <v>37720.925</v>
      </c>
      <c r="P30" s="7">
        <f>O30*0.2248</f>
        <v>8479.66394</v>
      </c>
      <c r="R30" s="2">
        <v>45796.77795</v>
      </c>
      <c r="S30" t="s">
        <v>11</v>
      </c>
      <c r="T30" s="10">
        <f>N30/(R30-P30*(1-0.118))</f>
        <v>0.2100188540676172</v>
      </c>
      <c r="U30" s="1">
        <v>27</v>
      </c>
      <c r="W30" s="10">
        <v>0.22298754841409812</v>
      </c>
    </row>
    <row r="31" spans="1:23" ht="12.75">
      <c r="A31">
        <v>7</v>
      </c>
      <c r="B31" t="s">
        <v>12</v>
      </c>
      <c r="C31">
        <v>101</v>
      </c>
      <c r="D31" s="1">
        <v>-56141.74</v>
      </c>
      <c r="E31" s="1">
        <v>-31755.87</v>
      </c>
      <c r="F31" s="1">
        <v>-94739.65</v>
      </c>
      <c r="G31" s="1">
        <v>-19940.73</v>
      </c>
      <c r="H31" s="1">
        <v>266072.6</v>
      </c>
      <c r="I31" s="1">
        <v>-74886.06</v>
      </c>
      <c r="K31" s="1">
        <f t="shared" si="7"/>
        <v>110124.91204241708</v>
      </c>
      <c r="L31">
        <v>2</v>
      </c>
      <c r="M31" s="7">
        <f>K31/L31</f>
        <v>55062.45602120854</v>
      </c>
      <c r="N31" s="7">
        <f>M31*0.2248</f>
        <v>12378.04011356768</v>
      </c>
      <c r="O31" s="7">
        <f>-E31/L31</f>
        <v>15877.935</v>
      </c>
      <c r="P31" s="7">
        <f>O31*0.2248</f>
        <v>3569.3597879999998</v>
      </c>
      <c r="R31" s="2">
        <v>45796.77795</v>
      </c>
      <c r="S31" t="s">
        <v>12</v>
      </c>
      <c r="T31" s="10">
        <f>N31/(R31-P31*(1-0.118))</f>
        <v>0.29023319297777783</v>
      </c>
      <c r="U31" s="1">
        <v>28</v>
      </c>
      <c r="W31" s="10">
        <v>0.2748088641118305</v>
      </c>
    </row>
    <row r="32" spans="1:23" ht="12.75">
      <c r="A32">
        <v>9</v>
      </c>
      <c r="B32" t="s">
        <v>14</v>
      </c>
      <c r="C32">
        <v>101</v>
      </c>
      <c r="D32" s="1">
        <v>149375.2</v>
      </c>
      <c r="E32" s="1">
        <v>-359150.7</v>
      </c>
      <c r="F32" s="1">
        <v>-66873.3</v>
      </c>
      <c r="G32" s="1">
        <v>282549.4</v>
      </c>
      <c r="H32" s="1">
        <v>284116.8</v>
      </c>
      <c r="I32" s="1">
        <v>-752796.7</v>
      </c>
      <c r="K32" s="1">
        <f t="shared" si="7"/>
        <v>163661.20074082923</v>
      </c>
      <c r="L32">
        <v>6</v>
      </c>
      <c r="M32" s="7">
        <f>K32/L32</f>
        <v>27276.866790138203</v>
      </c>
      <c r="N32" s="7">
        <f>M32*0.2248</f>
        <v>6131.839654423068</v>
      </c>
      <c r="O32" s="7">
        <f>-E32/L32</f>
        <v>59858.450000000004</v>
      </c>
      <c r="P32" s="7">
        <f>O32*0.2248</f>
        <v>13456.17956</v>
      </c>
      <c r="R32" s="2">
        <v>45796.77795</v>
      </c>
      <c r="S32" t="s">
        <v>14</v>
      </c>
      <c r="T32" s="10">
        <f>N32/(R32-P32*(1-0.118))</f>
        <v>0.18072867185818656</v>
      </c>
      <c r="U32" s="1">
        <v>29</v>
      </c>
      <c r="V32" s="2"/>
      <c r="W32" s="10">
        <v>0.15596028517083396</v>
      </c>
    </row>
    <row r="33" spans="1:23" ht="12.75">
      <c r="A33">
        <v>8</v>
      </c>
      <c r="B33" t="s">
        <v>13</v>
      </c>
      <c r="C33">
        <v>101</v>
      </c>
      <c r="D33" s="1">
        <v>89576.79</v>
      </c>
      <c r="E33" s="1">
        <v>284625.7</v>
      </c>
      <c r="F33" s="1">
        <v>-20784.33</v>
      </c>
      <c r="G33" s="1">
        <v>-300999.4</v>
      </c>
      <c r="H33" s="1">
        <v>99285.88</v>
      </c>
      <c r="I33" s="1">
        <v>166225.7</v>
      </c>
      <c r="K33" s="1">
        <f t="shared" si="7"/>
        <v>91956.45534845826</v>
      </c>
      <c r="L33">
        <v>9</v>
      </c>
      <c r="M33" s="7">
        <f>K33/L33</f>
        <v>10217.383927606474</v>
      </c>
      <c r="N33" s="7">
        <f>M33*0.2248</f>
        <v>2296.867906925935</v>
      </c>
      <c r="O33" s="7">
        <f>-E33/L33</f>
        <v>-31625.07777777778</v>
      </c>
      <c r="P33" s="7">
        <f>O33*0.2248</f>
        <v>-7109.317484444445</v>
      </c>
      <c r="R33" s="2">
        <v>45796.77795</v>
      </c>
      <c r="S33" t="s">
        <v>13</v>
      </c>
      <c r="T33" s="10">
        <f>N33/(R33-P33*(1-0.118))</f>
        <v>0.044113531832843</v>
      </c>
      <c r="U33" s="1">
        <v>30</v>
      </c>
      <c r="V33" s="2"/>
      <c r="W33" s="10">
        <v>0.07453117059094952</v>
      </c>
    </row>
    <row r="34" spans="1:23" ht="12.75">
      <c r="A34">
        <v>32</v>
      </c>
      <c r="B34" t="s">
        <v>37</v>
      </c>
      <c r="C34">
        <v>101</v>
      </c>
      <c r="D34" s="1">
        <v>-311870</v>
      </c>
      <c r="E34" s="1">
        <v>2435756</v>
      </c>
      <c r="F34" s="1">
        <v>758931.1</v>
      </c>
      <c r="G34" s="1">
        <v>-327807.2</v>
      </c>
      <c r="H34" s="1">
        <v>-1131748</v>
      </c>
      <c r="I34" s="1">
        <v>1546858</v>
      </c>
      <c r="K34" s="1">
        <f t="shared" si="7"/>
        <v>820511.6156686692</v>
      </c>
      <c r="L34">
        <v>0</v>
      </c>
      <c r="M34" s="8">
        <v>0</v>
      </c>
      <c r="N34" s="7"/>
      <c r="O34" s="8"/>
      <c r="P34" s="8"/>
      <c r="S34" t="s">
        <v>37</v>
      </c>
      <c r="T34" s="10">
        <f>K34/E34</f>
        <v>0.3368611698662219</v>
      </c>
      <c r="U34" s="1">
        <v>31</v>
      </c>
      <c r="W34" s="10">
        <v>0.25782229045848853</v>
      </c>
    </row>
    <row r="35" spans="13:23" ht="12.75">
      <c r="M35" s="7"/>
      <c r="N35" s="7"/>
      <c r="O35" s="7"/>
      <c r="P35" s="7"/>
      <c r="U35" s="1">
        <v>32</v>
      </c>
      <c r="V35" s="2"/>
      <c r="W35" s="10"/>
    </row>
    <row r="36" spans="1:23" ht="12.75">
      <c r="A36">
        <v>15</v>
      </c>
      <c r="B36" t="s">
        <v>20</v>
      </c>
      <c r="C36">
        <v>102</v>
      </c>
      <c r="D36" s="1">
        <v>-92111.98</v>
      </c>
      <c r="E36" s="1">
        <v>316578.7</v>
      </c>
      <c r="F36" s="1">
        <v>73823.68</v>
      </c>
      <c r="G36" s="1">
        <v>187486.4</v>
      </c>
      <c r="H36" s="1">
        <v>-97763.06</v>
      </c>
      <c r="I36" s="1">
        <v>263931.3</v>
      </c>
      <c r="K36" s="1">
        <f aca="true" t="shared" si="8" ref="K36:K42">SQRT(D36^2+F36^2)</f>
        <v>118044.70588833198</v>
      </c>
      <c r="L36">
        <v>8</v>
      </c>
      <c r="M36" s="7">
        <f aca="true" t="shared" si="9" ref="M36:M41">K36/L36</f>
        <v>14755.588236041498</v>
      </c>
      <c r="N36" s="7">
        <f aca="true" t="shared" si="10" ref="N36:N41">M36*0.2248</f>
        <v>3317.056235462129</v>
      </c>
      <c r="O36" s="7">
        <f aca="true" t="shared" si="11" ref="O36:O41">-E36/L36</f>
        <v>-39572.3375</v>
      </c>
      <c r="P36" s="7">
        <f aca="true" t="shared" si="12" ref="P36:P41">O36*0.2248</f>
        <v>-8895.86147</v>
      </c>
      <c r="R36" s="2">
        <v>45796.77795</v>
      </c>
      <c r="S36" t="s">
        <v>20</v>
      </c>
      <c r="T36" s="10">
        <f aca="true" t="shared" si="13" ref="T36:T41">N36/(R36-P36*(1-0.118))</f>
        <v>0.06183585373822859</v>
      </c>
      <c r="U36" s="1">
        <v>33</v>
      </c>
      <c r="W36" s="10">
        <v>0.16033504191127362</v>
      </c>
    </row>
    <row r="37" spans="1:23" ht="12.75">
      <c r="A37">
        <v>16</v>
      </c>
      <c r="B37" t="s">
        <v>21</v>
      </c>
      <c r="C37">
        <v>102</v>
      </c>
      <c r="D37" s="1">
        <v>-23556.04</v>
      </c>
      <c r="E37" s="1">
        <v>87058.65</v>
      </c>
      <c r="F37" s="1">
        <v>-33450.73</v>
      </c>
      <c r="G37" s="1">
        <v>69249.98</v>
      </c>
      <c r="H37" s="1">
        <v>51465.29</v>
      </c>
      <c r="I37" s="1">
        <v>157751.9</v>
      </c>
      <c r="K37" s="1">
        <f t="shared" si="8"/>
        <v>40912.56968236657</v>
      </c>
      <c r="L37">
        <v>3</v>
      </c>
      <c r="M37" s="7">
        <f t="shared" si="9"/>
        <v>13637.523227455524</v>
      </c>
      <c r="N37" s="7">
        <f t="shared" si="10"/>
        <v>3065.7152215320016</v>
      </c>
      <c r="O37" s="7">
        <f t="shared" si="11"/>
        <v>-29019.55</v>
      </c>
      <c r="P37" s="7">
        <f t="shared" si="12"/>
        <v>-6523.59484</v>
      </c>
      <c r="R37" s="2">
        <v>45796.77795</v>
      </c>
      <c r="S37" t="s">
        <v>21</v>
      </c>
      <c r="T37" s="10">
        <f t="shared" si="13"/>
        <v>0.059470033317885494</v>
      </c>
      <c r="U37" s="1">
        <v>34</v>
      </c>
      <c r="W37" s="10">
        <v>0.1409208494435166</v>
      </c>
    </row>
    <row r="38" spans="1:23" ht="12.75">
      <c r="A38">
        <v>17</v>
      </c>
      <c r="B38" t="s">
        <v>22</v>
      </c>
      <c r="C38">
        <v>102</v>
      </c>
      <c r="D38" s="1">
        <v>6421.187</v>
      </c>
      <c r="E38" s="1">
        <v>-152484.8</v>
      </c>
      <c r="F38" s="1">
        <v>-130714.4</v>
      </c>
      <c r="G38" s="1">
        <v>-16929.87</v>
      </c>
      <c r="H38" s="1">
        <v>305128.1</v>
      </c>
      <c r="I38" s="1">
        <v>-347427.7</v>
      </c>
      <c r="K38" s="1">
        <f t="shared" si="8"/>
        <v>130872.0214937057</v>
      </c>
      <c r="L38">
        <v>6</v>
      </c>
      <c r="M38" s="7">
        <f t="shared" si="9"/>
        <v>21812.003582284284</v>
      </c>
      <c r="N38" s="7">
        <f t="shared" si="10"/>
        <v>4903.338405297507</v>
      </c>
      <c r="O38" s="7">
        <f t="shared" si="11"/>
        <v>25414.13333333333</v>
      </c>
      <c r="P38" s="7">
        <f t="shared" si="12"/>
        <v>5713.097173333333</v>
      </c>
      <c r="R38" s="2">
        <v>45796.77795</v>
      </c>
      <c r="S38" t="s">
        <v>22</v>
      </c>
      <c r="T38" s="10">
        <f t="shared" si="13"/>
        <v>0.12030421779731688</v>
      </c>
      <c r="U38" s="1">
        <v>35</v>
      </c>
      <c r="W38" s="10">
        <v>0.11319433882427715</v>
      </c>
    </row>
    <row r="39" spans="1:23" ht="12.75">
      <c r="A39">
        <v>19</v>
      </c>
      <c r="B39" t="s">
        <v>24</v>
      </c>
      <c r="C39">
        <v>102</v>
      </c>
      <c r="D39" s="1">
        <v>21734.09</v>
      </c>
      <c r="E39" s="1">
        <v>-80824</v>
      </c>
      <c r="F39" s="1">
        <v>-1455.177</v>
      </c>
      <c r="G39" s="1">
        <v>47004.4</v>
      </c>
      <c r="H39" s="1">
        <v>16018.81</v>
      </c>
      <c r="I39" s="1">
        <v>-165425.9</v>
      </c>
      <c r="K39" s="1">
        <f t="shared" si="8"/>
        <v>21782.750244848077</v>
      </c>
      <c r="L39">
        <v>2</v>
      </c>
      <c r="M39" s="7">
        <f t="shared" si="9"/>
        <v>10891.375122424039</v>
      </c>
      <c r="N39" s="7">
        <f t="shared" si="10"/>
        <v>2448.381127520924</v>
      </c>
      <c r="O39" s="7">
        <f t="shared" si="11"/>
        <v>40412</v>
      </c>
      <c r="P39" s="7">
        <f t="shared" si="12"/>
        <v>9084.6176</v>
      </c>
      <c r="R39" s="2">
        <v>45796.77795</v>
      </c>
      <c r="S39" t="s">
        <v>24</v>
      </c>
      <c r="T39" s="10">
        <f t="shared" si="13"/>
        <v>0.06479916676226159</v>
      </c>
      <c r="U39" s="1">
        <v>36</v>
      </c>
      <c r="W39" s="10">
        <v>0.09041960995133133</v>
      </c>
    </row>
    <row r="40" spans="1:23" ht="12.75">
      <c r="A40">
        <v>20</v>
      </c>
      <c r="B40" t="s">
        <v>25</v>
      </c>
      <c r="C40">
        <v>102</v>
      </c>
      <c r="D40" s="1">
        <v>102109.6</v>
      </c>
      <c r="E40" s="1">
        <v>-395292.2</v>
      </c>
      <c r="F40" s="1">
        <v>80954.82</v>
      </c>
      <c r="G40" s="1">
        <v>352705.1</v>
      </c>
      <c r="H40" s="1">
        <v>-50010.25</v>
      </c>
      <c r="I40" s="1">
        <v>-679246.5</v>
      </c>
      <c r="K40" s="1">
        <f t="shared" si="8"/>
        <v>130307.5335250898</v>
      </c>
      <c r="L40">
        <v>5</v>
      </c>
      <c r="M40" s="7">
        <f t="shared" si="9"/>
        <v>26061.50670501796</v>
      </c>
      <c r="N40" s="7">
        <f t="shared" si="10"/>
        <v>5858.626707288037</v>
      </c>
      <c r="O40" s="7">
        <f t="shared" si="11"/>
        <v>79058.44</v>
      </c>
      <c r="P40" s="7">
        <f t="shared" si="12"/>
        <v>17772.337312</v>
      </c>
      <c r="R40" s="2">
        <v>45796.77795</v>
      </c>
      <c r="S40" t="s">
        <v>25</v>
      </c>
      <c r="T40" s="10">
        <f t="shared" si="13"/>
        <v>0.194499338997057</v>
      </c>
      <c r="U40" s="1">
        <v>37</v>
      </c>
      <c r="W40" s="10">
        <v>0.13887502391169093</v>
      </c>
    </row>
    <row r="41" spans="1:23" ht="12.75">
      <c r="A41">
        <v>18</v>
      </c>
      <c r="B41" t="s">
        <v>23</v>
      </c>
      <c r="C41">
        <v>102</v>
      </c>
      <c r="D41" s="1">
        <v>138737.1</v>
      </c>
      <c r="E41" s="1">
        <v>244721</v>
      </c>
      <c r="F41" s="1">
        <v>4582.691</v>
      </c>
      <c r="G41" s="1">
        <v>-241947.6</v>
      </c>
      <c r="H41" s="1">
        <v>109890</v>
      </c>
      <c r="I41" s="1">
        <v>163834.6</v>
      </c>
      <c r="K41" s="1">
        <f t="shared" si="8"/>
        <v>138812.7658870447</v>
      </c>
      <c r="L41">
        <v>5</v>
      </c>
      <c r="M41" s="7">
        <f t="shared" si="9"/>
        <v>27762.55317740894</v>
      </c>
      <c r="N41" s="7">
        <f t="shared" si="10"/>
        <v>6241.021954281529</v>
      </c>
      <c r="O41" s="7">
        <f t="shared" si="11"/>
        <v>-48944.2</v>
      </c>
      <c r="P41" s="7">
        <f t="shared" si="12"/>
        <v>-11002.656159999999</v>
      </c>
      <c r="R41" s="2">
        <v>45796.77795</v>
      </c>
      <c r="S41" t="s">
        <v>23</v>
      </c>
      <c r="T41" s="10">
        <f t="shared" si="13"/>
        <v>0.11244857540650816</v>
      </c>
      <c r="U41" s="1">
        <v>38</v>
      </c>
      <c r="W41" s="10">
        <v>0.20005849813867882</v>
      </c>
    </row>
    <row r="42" spans="1:23" ht="12.75">
      <c r="A42">
        <v>33</v>
      </c>
      <c r="B42" t="s">
        <v>38</v>
      </c>
      <c r="C42">
        <v>102</v>
      </c>
      <c r="D42" s="1">
        <v>-792043.5</v>
      </c>
      <c r="E42" s="1">
        <v>2411826</v>
      </c>
      <c r="F42" s="1">
        <v>174926.4</v>
      </c>
      <c r="G42" s="1">
        <v>-610023.3</v>
      </c>
      <c r="H42" s="1">
        <v>146409.9</v>
      </c>
      <c r="I42" s="1">
        <v>1256252</v>
      </c>
      <c r="K42" s="1">
        <f t="shared" si="8"/>
        <v>811130.1691524055</v>
      </c>
      <c r="L42">
        <v>0</v>
      </c>
      <c r="M42" s="8">
        <v>0</v>
      </c>
      <c r="N42" s="7"/>
      <c r="O42" s="8"/>
      <c r="P42" s="8"/>
      <c r="S42" t="s">
        <v>38</v>
      </c>
      <c r="T42" s="10">
        <f>K42/E42</f>
        <v>0.3363137179682139</v>
      </c>
      <c r="U42" s="1">
        <v>39</v>
      </c>
      <c r="W42" s="10">
        <v>0.3701351687748482</v>
      </c>
    </row>
    <row r="43" spans="13:23" ht="12.75">
      <c r="M43" s="7"/>
      <c r="N43" s="7"/>
      <c r="O43" s="7"/>
      <c r="P43" s="7"/>
      <c r="U43" s="1">
        <v>40</v>
      </c>
      <c r="W43" s="10"/>
    </row>
    <row r="44" spans="1:23" ht="12.75">
      <c r="A44">
        <v>27</v>
      </c>
      <c r="B44" t="s">
        <v>32</v>
      </c>
      <c r="C44">
        <v>103</v>
      </c>
      <c r="D44" s="1">
        <v>-388174.1</v>
      </c>
      <c r="E44" s="1">
        <v>-178640.9</v>
      </c>
      <c r="F44" s="1">
        <v>-198372.1</v>
      </c>
      <c r="G44" s="1">
        <v>-108774.4</v>
      </c>
      <c r="H44" s="1">
        <v>662002.7</v>
      </c>
      <c r="I44" s="1">
        <v>-378337.1</v>
      </c>
      <c r="K44" s="1">
        <f>SQRT(D44^2+F44^2)</f>
        <v>435925.0187465959</v>
      </c>
      <c r="L44">
        <v>16</v>
      </c>
      <c r="M44" s="7">
        <f>K44/L44</f>
        <v>27245.313671662243</v>
      </c>
      <c r="N44" s="7">
        <f>M44*0.2248</f>
        <v>6124.746513389672</v>
      </c>
      <c r="O44" s="7">
        <f>-E44/L44</f>
        <v>11165.05625</v>
      </c>
      <c r="P44" s="7">
        <f>O44*0.2248</f>
        <v>2509.904645</v>
      </c>
      <c r="R44" s="2">
        <v>45796.77795</v>
      </c>
      <c r="S44" t="s">
        <v>32</v>
      </c>
      <c r="T44" s="10">
        <f>N44/(R44-P44*(1-0.118))</f>
        <v>0.14053049591917188</v>
      </c>
      <c r="U44" s="1">
        <v>41</v>
      </c>
      <c r="W44" s="10">
        <v>0.19368432361961102</v>
      </c>
    </row>
    <row r="45" spans="1:23" ht="12.75">
      <c r="A45">
        <v>28</v>
      </c>
      <c r="B45" t="s">
        <v>33</v>
      </c>
      <c r="C45">
        <v>103</v>
      </c>
      <c r="D45" s="1">
        <v>273161.9</v>
      </c>
      <c r="E45" s="1">
        <v>-208864</v>
      </c>
      <c r="F45" s="1">
        <v>-23244.24</v>
      </c>
      <c r="G45" s="1">
        <v>106271.5</v>
      </c>
      <c r="H45" s="1">
        <v>274726.3</v>
      </c>
      <c r="I45" s="1">
        <v>-479512.6</v>
      </c>
      <c r="K45" s="1">
        <f>SQRT(D45^2+F45^2)</f>
        <v>274149.08043761086</v>
      </c>
      <c r="L45">
        <v>16</v>
      </c>
      <c r="M45" s="7">
        <f>K45/L45</f>
        <v>17134.31752735068</v>
      </c>
      <c r="N45" s="7">
        <f>M45*0.2248</f>
        <v>3851.7945801484325</v>
      </c>
      <c r="O45" s="7">
        <f>-E45/L45</f>
        <v>13054</v>
      </c>
      <c r="P45" s="7">
        <f>O45*0.2248</f>
        <v>2934.5392</v>
      </c>
      <c r="R45" s="2">
        <v>45796.77795</v>
      </c>
      <c r="S45" t="s">
        <v>33</v>
      </c>
      <c r="T45" s="10">
        <f>N45/(R45-P45*(1-0.118))</f>
        <v>0.08914434193839245</v>
      </c>
      <c r="U45" s="1">
        <v>42</v>
      </c>
      <c r="W45" s="10">
        <v>0.11443987890285776</v>
      </c>
    </row>
    <row r="46" spans="1:23" ht="12.75">
      <c r="A46">
        <v>34</v>
      </c>
      <c r="B46" t="s">
        <v>39</v>
      </c>
      <c r="C46">
        <v>103</v>
      </c>
      <c r="D46" s="1">
        <v>45411.7</v>
      </c>
      <c r="E46" s="1">
        <v>2876313</v>
      </c>
      <c r="F46" s="1">
        <v>-334929.4</v>
      </c>
      <c r="G46" s="1">
        <v>-19928.54</v>
      </c>
      <c r="H46" s="1">
        <v>750283.9</v>
      </c>
      <c r="I46" s="1">
        <v>1474066</v>
      </c>
      <c r="K46" s="1">
        <f>SQRT(D46^2+F46^2)</f>
        <v>337993.97255165665</v>
      </c>
      <c r="L46">
        <v>0</v>
      </c>
      <c r="M46" s="8">
        <v>0</v>
      </c>
      <c r="N46" s="7"/>
      <c r="O46" s="8"/>
      <c r="P46" s="8"/>
      <c r="S46" t="s">
        <v>39</v>
      </c>
      <c r="T46" s="10">
        <f>K46/E46</f>
        <v>0.11750945483042237</v>
      </c>
      <c r="U46" s="1">
        <v>43</v>
      </c>
      <c r="W46" s="10">
        <v>0.1574953924855239</v>
      </c>
    </row>
    <row r="47" spans="13:23" ht="12.75">
      <c r="M47" s="7"/>
      <c r="N47" s="7"/>
      <c r="O47" s="7"/>
      <c r="P47" s="7"/>
      <c r="W47" s="10"/>
    </row>
    <row r="48" spans="1:23" ht="12.75">
      <c r="A48" s="4" t="s">
        <v>57</v>
      </c>
      <c r="M48" s="9" t="s">
        <v>58</v>
      </c>
      <c r="N48" s="9">
        <f>MAX(N4:N39)</f>
        <v>12378.04011356768</v>
      </c>
      <c r="O48" s="8"/>
      <c r="P48" s="9">
        <f>MAX(P4:P39)</f>
        <v>13456.17956</v>
      </c>
      <c r="T48" s="11">
        <f>MAX(T4:T41)</f>
        <v>0.36120898822951697</v>
      </c>
      <c r="W48" s="11">
        <v>0.34449939162944393</v>
      </c>
    </row>
    <row r="49" spans="1:23" ht="12.75">
      <c r="A49">
        <v>38</v>
      </c>
      <c r="B49" t="s">
        <v>43</v>
      </c>
      <c r="C49">
        <v>0</v>
      </c>
      <c r="D49" s="1">
        <v>-113615.4</v>
      </c>
      <c r="E49" s="1">
        <v>2460617</v>
      </c>
      <c r="F49" s="1">
        <v>658532.6</v>
      </c>
      <c r="G49" s="1">
        <v>-40144.59</v>
      </c>
      <c r="H49" s="1">
        <v>-617180.6</v>
      </c>
      <c r="I49" s="1">
        <v>950199.6</v>
      </c>
      <c r="K49" s="1">
        <f aca="true" t="shared" si="14" ref="K49:K55">SQRT(D49^2+F49^2)</f>
        <v>668261.6586187778</v>
      </c>
      <c r="L49">
        <v>20</v>
      </c>
      <c r="M49" s="3">
        <f aca="true" t="shared" si="15" ref="M49:M55">K49/L49</f>
        <v>33413.08293093889</v>
      </c>
      <c r="N49" s="3">
        <f aca="true" t="shared" si="16" ref="N49:N55">M49*0.2248</f>
        <v>7511.261042875061</v>
      </c>
      <c r="O49" s="3">
        <f aca="true" t="shared" si="17" ref="O49:O55">-E49/L49</f>
        <v>-123030.85</v>
      </c>
      <c r="P49" s="3">
        <f aca="true" t="shared" si="18" ref="P49:P55">O49*0.2248</f>
        <v>-27657.33508</v>
      </c>
      <c r="R49" s="2">
        <v>45796.77795</v>
      </c>
      <c r="S49" t="s">
        <v>43</v>
      </c>
      <c r="T49" s="10">
        <f aca="true" t="shared" si="19" ref="T49:T55">N49/(R49-P49*(1-0.118))</f>
        <v>0.10701242989855946</v>
      </c>
      <c r="W49" s="10">
        <v>0.13987051459474373</v>
      </c>
    </row>
    <row r="50" spans="1:23" ht="12.75">
      <c r="A50">
        <v>39</v>
      </c>
      <c r="B50" t="s">
        <v>44</v>
      </c>
      <c r="C50">
        <v>101</v>
      </c>
      <c r="D50" s="1">
        <v>-126470.8</v>
      </c>
      <c r="E50" s="1">
        <v>2449633</v>
      </c>
      <c r="F50" s="1">
        <v>625069.4</v>
      </c>
      <c r="G50" s="1">
        <v>-214996.2</v>
      </c>
      <c r="H50" s="1">
        <v>-448712.6</v>
      </c>
      <c r="I50" s="1">
        <v>861921.5</v>
      </c>
      <c r="K50" s="1">
        <f t="shared" si="14"/>
        <v>637735.5392864663</v>
      </c>
      <c r="L50">
        <v>26</v>
      </c>
      <c r="M50" s="3">
        <f t="shared" si="15"/>
        <v>24528.2899725564</v>
      </c>
      <c r="N50" s="3">
        <f t="shared" si="16"/>
        <v>5513.959585830678</v>
      </c>
      <c r="O50" s="3">
        <f t="shared" si="17"/>
        <v>-94216.65384615384</v>
      </c>
      <c r="P50" s="3">
        <f t="shared" si="18"/>
        <v>-21179.903784615384</v>
      </c>
      <c r="R50" s="2">
        <v>45796.77795</v>
      </c>
      <c r="S50" t="s">
        <v>44</v>
      </c>
      <c r="T50" s="10">
        <f t="shared" si="19"/>
        <v>0.08551763944990964</v>
      </c>
      <c r="W50" s="10">
        <v>0.04575391886807335</v>
      </c>
    </row>
    <row r="51" spans="1:23" ht="12.75">
      <c r="A51">
        <v>40</v>
      </c>
      <c r="B51" t="s">
        <v>45</v>
      </c>
      <c r="C51">
        <v>102</v>
      </c>
      <c r="D51" s="1">
        <v>-638709.5</v>
      </c>
      <c r="E51" s="1">
        <v>2431583</v>
      </c>
      <c r="F51" s="1">
        <v>168667.3</v>
      </c>
      <c r="G51" s="1">
        <v>-212454.9</v>
      </c>
      <c r="H51" s="1">
        <v>481138.9</v>
      </c>
      <c r="I51" s="1">
        <v>649669.2</v>
      </c>
      <c r="K51" s="1">
        <f t="shared" si="14"/>
        <v>660604.6347699508</v>
      </c>
      <c r="L51">
        <v>29</v>
      </c>
      <c r="M51" s="3">
        <f t="shared" si="15"/>
        <v>22779.47016448106</v>
      </c>
      <c r="N51" s="3">
        <f t="shared" si="16"/>
        <v>5120.824892975342</v>
      </c>
      <c r="O51" s="3">
        <f t="shared" si="17"/>
        <v>-83847.68965517242</v>
      </c>
      <c r="P51" s="3">
        <f t="shared" si="18"/>
        <v>-18848.96063448276</v>
      </c>
      <c r="R51" s="2">
        <v>45796.77795</v>
      </c>
      <c r="S51" t="s">
        <v>45</v>
      </c>
      <c r="T51" s="10">
        <f t="shared" si="19"/>
        <v>0.08203615533002624</v>
      </c>
      <c r="W51" s="10">
        <v>0.09083826111040064</v>
      </c>
    </row>
    <row r="52" spans="1:23" ht="12.75">
      <c r="A52">
        <v>41</v>
      </c>
      <c r="B52" t="s">
        <v>46</v>
      </c>
      <c r="C52">
        <v>103</v>
      </c>
      <c r="D52" s="1">
        <v>-69600.41</v>
      </c>
      <c r="E52" s="1">
        <v>2488808</v>
      </c>
      <c r="F52" s="1">
        <v>-556545.7</v>
      </c>
      <c r="G52" s="1">
        <v>-22431.39</v>
      </c>
      <c r="H52" s="1">
        <v>1687013</v>
      </c>
      <c r="I52" s="1">
        <v>616216.2</v>
      </c>
      <c r="K52" s="1">
        <f t="shared" si="14"/>
        <v>560880.8547817067</v>
      </c>
      <c r="L52">
        <v>32</v>
      </c>
      <c r="M52" s="3">
        <f t="shared" si="15"/>
        <v>17527.526711928334</v>
      </c>
      <c r="N52" s="3">
        <f t="shared" si="16"/>
        <v>3940.1880048414896</v>
      </c>
      <c r="O52" s="3">
        <f t="shared" si="17"/>
        <v>-77775.25</v>
      </c>
      <c r="P52" s="3">
        <f t="shared" si="18"/>
        <v>-17483.8762</v>
      </c>
      <c r="R52" s="2">
        <v>45796.77795</v>
      </c>
      <c r="S52" t="s">
        <v>46</v>
      </c>
      <c r="T52" s="10">
        <f t="shared" si="19"/>
        <v>0.06436369259870592</v>
      </c>
      <c r="W52" s="10">
        <v>0.0865768602759456</v>
      </c>
    </row>
    <row r="53" spans="1:23" ht="12.75">
      <c r="A53">
        <v>42</v>
      </c>
      <c r="B53" t="s">
        <v>47</v>
      </c>
      <c r="C53">
        <v>111</v>
      </c>
      <c r="D53" s="1">
        <v>-87056.29</v>
      </c>
      <c r="E53" s="1">
        <v>2371916</v>
      </c>
      <c r="F53" s="1">
        <v>625069.4</v>
      </c>
      <c r="G53" s="1">
        <v>139526.6</v>
      </c>
      <c r="H53" s="1">
        <v>-476171.8</v>
      </c>
      <c r="I53" s="1">
        <v>861970.2</v>
      </c>
      <c r="K53" s="1">
        <f t="shared" si="14"/>
        <v>631102.6481048262</v>
      </c>
      <c r="L53">
        <v>26</v>
      </c>
      <c r="M53" s="3">
        <f t="shared" si="15"/>
        <v>24273.178773262545</v>
      </c>
      <c r="N53" s="3">
        <f t="shared" si="16"/>
        <v>5456.6105882294205</v>
      </c>
      <c r="O53" s="3">
        <f t="shared" si="17"/>
        <v>-91227.53846153847</v>
      </c>
      <c r="P53" s="3">
        <f t="shared" si="18"/>
        <v>-20507.950646153848</v>
      </c>
      <c r="R53" s="2">
        <v>45796.77795</v>
      </c>
      <c r="S53" t="s">
        <v>47</v>
      </c>
      <c r="T53" s="10">
        <f t="shared" si="19"/>
        <v>0.08541329716140132</v>
      </c>
      <c r="W53" s="10">
        <v>0.05819532385168309</v>
      </c>
    </row>
    <row r="54" spans="1:23" ht="12.75">
      <c r="A54">
        <v>43</v>
      </c>
      <c r="B54" t="s">
        <v>48</v>
      </c>
      <c r="C54">
        <v>112</v>
      </c>
      <c r="D54" s="1">
        <v>464640.6</v>
      </c>
      <c r="E54" s="1">
        <v>2285522</v>
      </c>
      <c r="F54" s="1">
        <v>168667.3</v>
      </c>
      <c r="G54" s="1">
        <v>150861.1</v>
      </c>
      <c r="H54" s="1">
        <v>429526.6</v>
      </c>
      <c r="I54" s="1">
        <v>649764.3</v>
      </c>
      <c r="K54" s="1">
        <f t="shared" si="14"/>
        <v>494307.13656354387</v>
      </c>
      <c r="L54">
        <v>29</v>
      </c>
      <c r="M54" s="3">
        <f t="shared" si="15"/>
        <v>17045.073674604962</v>
      </c>
      <c r="N54" s="3">
        <f t="shared" si="16"/>
        <v>3831.7325620511956</v>
      </c>
      <c r="O54" s="3">
        <f t="shared" si="17"/>
        <v>-78811.10344827586</v>
      </c>
      <c r="P54" s="3">
        <f t="shared" si="18"/>
        <v>-17716.736055172412</v>
      </c>
      <c r="R54" s="2">
        <v>45796.77795</v>
      </c>
      <c r="S54" t="s">
        <v>48</v>
      </c>
      <c r="T54" s="10">
        <f t="shared" si="19"/>
        <v>0.06238276147373019</v>
      </c>
      <c r="W54" s="10">
        <v>0.06935765298614299</v>
      </c>
    </row>
    <row r="55" spans="1:23" ht="12.75">
      <c r="A55">
        <v>44</v>
      </c>
      <c r="B55" t="s">
        <v>49</v>
      </c>
      <c r="C55">
        <v>113</v>
      </c>
      <c r="D55" s="1">
        <v>-69600.41</v>
      </c>
      <c r="E55" s="1">
        <v>2488808</v>
      </c>
      <c r="F55" s="1">
        <v>-556545.7</v>
      </c>
      <c r="G55" s="1">
        <v>-22431.39</v>
      </c>
      <c r="H55" s="1">
        <v>1687013</v>
      </c>
      <c r="I55" s="1">
        <v>616216.2</v>
      </c>
      <c r="K55" s="1">
        <f t="shared" si="14"/>
        <v>560880.8547817067</v>
      </c>
      <c r="L55">
        <v>32</v>
      </c>
      <c r="M55" s="3">
        <f t="shared" si="15"/>
        <v>17527.526711928334</v>
      </c>
      <c r="N55" s="3">
        <f t="shared" si="16"/>
        <v>3940.1880048414896</v>
      </c>
      <c r="O55" s="3">
        <f t="shared" si="17"/>
        <v>-77775.25</v>
      </c>
      <c r="P55" s="3">
        <f t="shared" si="18"/>
        <v>-17483.8762</v>
      </c>
      <c r="R55" s="2">
        <v>45796.77795</v>
      </c>
      <c r="S55" t="s">
        <v>49</v>
      </c>
      <c r="T55" s="10">
        <f t="shared" si="19"/>
        <v>0.06436369259870592</v>
      </c>
      <c r="W55" s="10">
        <v>0.0865768602759456</v>
      </c>
    </row>
    <row r="56" spans="13:23" ht="12.75">
      <c r="M56" s="6" t="s">
        <v>58</v>
      </c>
      <c r="N56" s="6">
        <f>MAX(N49:N55)</f>
        <v>7511.261042875061</v>
      </c>
      <c r="O56" s="6"/>
      <c r="P56" s="6">
        <f>MAX(P49:P55)</f>
        <v>-17483.8762</v>
      </c>
      <c r="T56" s="11">
        <f>MAX(T49:T55)</f>
        <v>0.10701242989855946</v>
      </c>
      <c r="W56" s="11">
        <v>0.13987051459474373</v>
      </c>
    </row>
    <row r="57" spans="2:19" ht="12.75">
      <c r="B57" t="s">
        <v>43</v>
      </c>
      <c r="C57">
        <v>0</v>
      </c>
      <c r="D57" s="1">
        <f aca="true" t="shared" si="20" ref="D57:I57">SUM(D4:D7)+D41</f>
        <v>69136.73000000001</v>
      </c>
      <c r="E57" s="1">
        <f t="shared" si="20"/>
        <v>2733528.6</v>
      </c>
      <c r="F57" s="1">
        <f t="shared" si="20"/>
        <v>-551963.019</v>
      </c>
      <c r="G57" s="1">
        <f t="shared" si="20"/>
        <v>-264378.96</v>
      </c>
      <c r="H57" s="1">
        <f t="shared" si="20"/>
        <v>1796902.9</v>
      </c>
      <c r="I57" s="1">
        <f t="shared" si="20"/>
        <v>780050.7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-940710.933</v>
      </c>
      <c r="E58" s="1">
        <f t="shared" si="21"/>
        <v>2286922.65</v>
      </c>
      <c r="F58" s="1">
        <f t="shared" si="21"/>
        <v>229843.38999999998</v>
      </c>
      <c r="G58" s="1">
        <f t="shared" si="21"/>
        <v>-1052910.72</v>
      </c>
      <c r="H58" s="1">
        <f t="shared" si="21"/>
        <v>167709.27</v>
      </c>
      <c r="I58" s="1">
        <f t="shared" si="21"/>
        <v>699980.1399999999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169444.89999999997</v>
      </c>
      <c r="E59" s="1">
        <f t="shared" si="22"/>
        <v>2560977.8000000003</v>
      </c>
      <c r="F59" s="1">
        <f t="shared" si="22"/>
        <v>725883.2</v>
      </c>
      <c r="G59" s="1">
        <f t="shared" si="22"/>
        <v>230566.8</v>
      </c>
      <c r="H59" s="1">
        <f t="shared" si="22"/>
        <v>-687716.6</v>
      </c>
      <c r="I59" s="1">
        <f t="shared" si="22"/>
        <v>905181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-480286.07999999996</v>
      </c>
      <c r="E60" s="1">
        <f t="shared" si="23"/>
        <v>137937.80000000002</v>
      </c>
      <c r="F60" s="1">
        <f t="shared" si="23"/>
        <v>-124548.42000000001</v>
      </c>
      <c r="G60" s="1">
        <f t="shared" si="23"/>
        <v>78712</v>
      </c>
      <c r="H60" s="1">
        <f t="shared" si="23"/>
        <v>564239.6399999999</v>
      </c>
      <c r="I60" s="1">
        <f t="shared" si="23"/>
        <v>-114405.79999999999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70755.33000000002</v>
      </c>
      <c r="E61" s="1">
        <f t="shared" si="24"/>
        <v>-486526.6699999999</v>
      </c>
      <c r="F61" s="1">
        <f t="shared" si="24"/>
        <v>-272990.92</v>
      </c>
      <c r="G61" s="1">
        <f t="shared" si="24"/>
        <v>270581.38</v>
      </c>
      <c r="H61" s="1">
        <f t="shared" si="24"/>
        <v>1252510</v>
      </c>
      <c r="I61" s="1">
        <f t="shared" si="24"/>
        <v>-1399984.7000000002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230810.95</v>
      </c>
      <c r="E62" s="1">
        <f t="shared" si="25"/>
        <v>2890189.63</v>
      </c>
      <c r="F62" s="1">
        <f t="shared" si="25"/>
        <v>-468791.08</v>
      </c>
      <c r="G62" s="1">
        <f t="shared" si="25"/>
        <v>92882.42999999996</v>
      </c>
      <c r="H62" s="1">
        <f t="shared" si="25"/>
        <v>1433319.28</v>
      </c>
      <c r="I62" s="1">
        <f t="shared" si="25"/>
        <v>789129.24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28155.277000000002</v>
      </c>
      <c r="E63" s="1">
        <f t="shared" si="26"/>
        <v>-233308.8</v>
      </c>
      <c r="F63" s="1">
        <f t="shared" si="26"/>
        <v>-132169.577</v>
      </c>
      <c r="G63" s="1">
        <f t="shared" si="26"/>
        <v>30074.530000000002</v>
      </c>
      <c r="H63" s="1">
        <f t="shared" si="26"/>
        <v>321146.91</v>
      </c>
      <c r="I63" s="1">
        <f t="shared" si="26"/>
        <v>-512853.6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3" t="s">
        <v>56</v>
      </c>
      <c r="P65" s="13"/>
    </row>
    <row r="66" spans="15:16" ht="12.75">
      <c r="O66" s="13"/>
      <c r="P66" s="13"/>
    </row>
    <row r="67" spans="15:16" ht="12.75">
      <c r="O67" s="14"/>
      <c r="P67" s="14"/>
    </row>
    <row r="68" spans="15:16" ht="12.75">
      <c r="O68" s="14"/>
      <c r="P68" s="14"/>
    </row>
    <row r="69" spans="15:16" ht="12.75">
      <c r="O69" s="14"/>
      <c r="P69" s="14"/>
    </row>
  </sheetData>
  <mergeCells count="3">
    <mergeCell ref="O65:P69"/>
    <mergeCell ref="T2:T3"/>
    <mergeCell ref="M2:P2"/>
  </mergeCells>
  <conditionalFormatting sqref="W4:W47 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2">
      <selection activeCell="B15" sqref="B15"/>
    </sheetView>
  </sheetViews>
  <sheetFormatPr defaultColWidth="9.140625" defaultRowHeight="12.75"/>
  <cols>
    <col min="4" max="6" width="9.140625" style="1" customWidth="1"/>
    <col min="7" max="9" width="0" style="1" hidden="1" customWidth="1"/>
    <col min="10" max="10" width="3.57421875" style="0" customWidth="1"/>
    <col min="11" max="11" width="9.140625" style="1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74</v>
      </c>
    </row>
    <row r="2" spans="1:20" ht="12.75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-368787.6</v>
      </c>
      <c r="E4" s="1">
        <v>-286913.5</v>
      </c>
      <c r="F4" s="1">
        <v>-20934.99</v>
      </c>
      <c r="G4" s="1">
        <v>-254964.7</v>
      </c>
      <c r="H4" s="1">
        <v>354084</v>
      </c>
      <c r="I4" s="1">
        <v>-487447.7</v>
      </c>
      <c r="K4" s="1">
        <f>SQRT(D4^2+F4^2)</f>
        <v>369381.3310388873</v>
      </c>
      <c r="L4">
        <v>16</v>
      </c>
      <c r="M4" s="3">
        <f>K4/L4</f>
        <v>23086.333189930458</v>
      </c>
      <c r="N4" s="3">
        <f>M4*0.2248</f>
        <v>5189.807701096367</v>
      </c>
      <c r="O4" s="3">
        <f>-E4/L4</f>
        <v>17932.09375</v>
      </c>
      <c r="P4" s="3">
        <f>O4*0.2248</f>
        <v>4031.134675</v>
      </c>
      <c r="R4" s="2">
        <v>45796.77795</v>
      </c>
      <c r="S4" t="s">
        <v>34</v>
      </c>
      <c r="T4" s="10">
        <f>N4/(R4-P4*(1-0.118))</f>
        <v>0.12286093448794676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385881.5</v>
      </c>
      <c r="E5" s="1">
        <v>-247504.3</v>
      </c>
      <c r="F5" s="1">
        <v>-40104.55</v>
      </c>
      <c r="G5" s="1">
        <v>182788.8</v>
      </c>
      <c r="H5" s="1">
        <v>374687.8</v>
      </c>
      <c r="I5" s="1">
        <v>-490365.3</v>
      </c>
      <c r="K5" s="1">
        <f>SQRT(D5^2+F5^2)</f>
        <v>387959.92959705583</v>
      </c>
      <c r="L5">
        <v>16</v>
      </c>
      <c r="M5" s="3">
        <f>K5/L5</f>
        <v>24247.49559981599</v>
      </c>
      <c r="N5" s="3">
        <f>M5*0.2248</f>
        <v>5450.837010838634</v>
      </c>
      <c r="O5" s="3">
        <f>-E5/L5</f>
        <v>15469.01875</v>
      </c>
      <c r="P5" s="3">
        <f>O5*0.2248</f>
        <v>3477.435415</v>
      </c>
      <c r="R5" s="2">
        <v>45796.77795</v>
      </c>
      <c r="S5" t="s">
        <v>35</v>
      </c>
      <c r="T5" s="10">
        <f>N5/(R5-P5*(1-0.118))</f>
        <v>0.12756559426171932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-24307.75</v>
      </c>
      <c r="E6" s="1">
        <v>2672334</v>
      </c>
      <c r="F6" s="1">
        <v>-329864.5</v>
      </c>
      <c r="G6" s="1">
        <v>-454.8074</v>
      </c>
      <c r="H6" s="1">
        <v>882303.2</v>
      </c>
      <c r="I6" s="1">
        <v>1376681</v>
      </c>
      <c r="K6" s="1">
        <f>SQRT(D6^2+F6^2)</f>
        <v>330758.90777167666</v>
      </c>
      <c r="L6">
        <v>0</v>
      </c>
      <c r="M6" s="5"/>
      <c r="N6" s="3"/>
      <c r="O6" s="3"/>
      <c r="P6" s="3"/>
      <c r="S6" t="s">
        <v>42</v>
      </c>
      <c r="T6" s="10">
        <f>K6/E6</f>
        <v>0.1237715449384982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-257995.9</v>
      </c>
      <c r="E8" s="1">
        <v>222439.3</v>
      </c>
      <c r="F8" s="1">
        <v>53089.49</v>
      </c>
      <c r="G8" s="1">
        <v>220570.8</v>
      </c>
      <c r="H8" s="1">
        <v>200151.5</v>
      </c>
      <c r="I8" s="1">
        <v>149500.8</v>
      </c>
      <c r="K8" s="1">
        <f aca="true" t="shared" si="0" ref="K8:K14">SQRT(D8^2+F8^2)</f>
        <v>263401.5534602446</v>
      </c>
      <c r="L8">
        <v>5</v>
      </c>
      <c r="M8" s="3">
        <f aca="true" t="shared" si="1" ref="M8:M13">K8/L8</f>
        <v>52680.31069204892</v>
      </c>
      <c r="N8" s="3">
        <f aca="true" t="shared" si="2" ref="N8:N13">M8*0.2248</f>
        <v>11842.533843572597</v>
      </c>
      <c r="O8" s="3">
        <f aca="true" t="shared" si="3" ref="O8:O13">-E8/L8</f>
        <v>-44487.86</v>
      </c>
      <c r="P8" s="3">
        <f aca="true" t="shared" si="4" ref="P8:P13">O8*0.2248</f>
        <v>-10000.870928</v>
      </c>
      <c r="R8" s="2">
        <v>45796.77795</v>
      </c>
      <c r="S8" t="s">
        <v>26</v>
      </c>
      <c r="T8" s="10">
        <f aca="true" t="shared" si="5" ref="T8:T13">N8/(R8-P8*(1-0.118))</f>
        <v>0.2168265454483763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-45831.18</v>
      </c>
      <c r="E9" s="1">
        <v>-419966.2</v>
      </c>
      <c r="F9" s="1">
        <v>89752.93</v>
      </c>
      <c r="G9" s="1">
        <v>-367276.3</v>
      </c>
      <c r="H9" s="1">
        <v>-121837.6</v>
      </c>
      <c r="I9" s="1">
        <v>-733665.2</v>
      </c>
      <c r="K9" s="1">
        <f t="shared" si="0"/>
        <v>100777.40572061428</v>
      </c>
      <c r="L9">
        <v>5</v>
      </c>
      <c r="M9" s="3">
        <f t="shared" si="1"/>
        <v>20155.481144122856</v>
      </c>
      <c r="N9" s="3">
        <f t="shared" si="2"/>
        <v>4530.9521611988175</v>
      </c>
      <c r="O9" s="3">
        <f t="shared" si="3"/>
        <v>83993.24</v>
      </c>
      <c r="P9" s="3">
        <f t="shared" si="4"/>
        <v>18881.680352</v>
      </c>
      <c r="R9" s="2">
        <v>45796.77795</v>
      </c>
      <c r="S9" t="s">
        <v>27</v>
      </c>
      <c r="T9" s="10">
        <f t="shared" si="5"/>
        <v>0.15547236165413494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-24836.25</v>
      </c>
      <c r="E10" s="1">
        <v>-89363.77</v>
      </c>
      <c r="F10" s="1">
        <v>699.189</v>
      </c>
      <c r="G10" s="1">
        <v>-52762.05</v>
      </c>
      <c r="H10" s="1">
        <v>13497.29</v>
      </c>
      <c r="I10" s="1">
        <v>-182325.7</v>
      </c>
      <c r="K10" s="1">
        <f t="shared" si="0"/>
        <v>24846.089819531382</v>
      </c>
      <c r="L10">
        <v>2</v>
      </c>
      <c r="M10" s="3">
        <f t="shared" si="1"/>
        <v>12423.044909765691</v>
      </c>
      <c r="N10" s="3">
        <f t="shared" si="2"/>
        <v>2792.700495715327</v>
      </c>
      <c r="O10" s="3">
        <f t="shared" si="3"/>
        <v>44681.885</v>
      </c>
      <c r="P10" s="3">
        <f t="shared" si="4"/>
        <v>10044.487748</v>
      </c>
      <c r="R10" s="2">
        <v>45796.77795</v>
      </c>
      <c r="S10" t="s">
        <v>28</v>
      </c>
      <c r="T10" s="10">
        <f t="shared" si="5"/>
        <v>0.0756060234152907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-10458.19</v>
      </c>
      <c r="E11" s="1">
        <v>-158135.3</v>
      </c>
      <c r="F11" s="1">
        <v>-125564.7</v>
      </c>
      <c r="G11" s="1">
        <v>18041.58</v>
      </c>
      <c r="H11" s="1">
        <v>292648.8</v>
      </c>
      <c r="I11" s="1">
        <v>-359818</v>
      </c>
      <c r="K11" s="1">
        <f t="shared" si="0"/>
        <v>125999.47469797681</v>
      </c>
      <c r="L11">
        <v>6</v>
      </c>
      <c r="M11" s="3">
        <f t="shared" si="1"/>
        <v>20999.912449662803</v>
      </c>
      <c r="N11" s="3">
        <f t="shared" si="2"/>
        <v>4720.780318684198</v>
      </c>
      <c r="O11" s="3">
        <f t="shared" si="3"/>
        <v>26355.88333333333</v>
      </c>
      <c r="P11" s="3">
        <f t="shared" si="4"/>
        <v>5924.8025733333325</v>
      </c>
      <c r="R11" s="2">
        <v>45796.77795</v>
      </c>
      <c r="S11" t="s">
        <v>30</v>
      </c>
      <c r="T11" s="10">
        <f t="shared" si="5"/>
        <v>0.11635819774721197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-125097.6</v>
      </c>
      <c r="E12" s="1">
        <v>102931.8</v>
      </c>
      <c r="F12" s="1">
        <v>26579.86</v>
      </c>
      <c r="G12" s="1">
        <v>-93368.35</v>
      </c>
      <c r="H12" s="1">
        <v>-175203.6</v>
      </c>
      <c r="I12" s="1">
        <v>199714.7</v>
      </c>
      <c r="K12" s="1">
        <f t="shared" si="0"/>
        <v>127890.18134078785</v>
      </c>
      <c r="L12">
        <v>3</v>
      </c>
      <c r="M12" s="3">
        <f t="shared" si="1"/>
        <v>42630.06044692928</v>
      </c>
      <c r="N12" s="3">
        <f t="shared" si="2"/>
        <v>9583.237588469703</v>
      </c>
      <c r="O12" s="3">
        <f t="shared" si="3"/>
        <v>-34310.6</v>
      </c>
      <c r="P12" s="3">
        <f t="shared" si="4"/>
        <v>-7713.0228799999995</v>
      </c>
      <c r="R12" s="2">
        <v>45796.77795</v>
      </c>
      <c r="S12" t="s">
        <v>31</v>
      </c>
      <c r="T12" s="10">
        <f t="shared" si="5"/>
        <v>0.18219199203925698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301207.7</v>
      </c>
      <c r="E13" s="1">
        <v>-108823.1</v>
      </c>
      <c r="F13" s="1">
        <v>280475.4</v>
      </c>
      <c r="G13" s="1">
        <v>118167.7</v>
      </c>
      <c r="H13" s="1">
        <v>-152788.7</v>
      </c>
      <c r="I13" s="1">
        <v>-125545.4</v>
      </c>
      <c r="K13" s="1">
        <f t="shared" si="0"/>
        <v>411573.2359428271</v>
      </c>
      <c r="L13">
        <v>8</v>
      </c>
      <c r="M13" s="3">
        <f t="shared" si="1"/>
        <v>51446.654492853384</v>
      </c>
      <c r="N13" s="3">
        <f t="shared" si="2"/>
        <v>11565.207929993441</v>
      </c>
      <c r="O13" s="3">
        <f t="shared" si="3"/>
        <v>13602.8875</v>
      </c>
      <c r="P13" s="3">
        <f t="shared" si="4"/>
        <v>3057.92911</v>
      </c>
      <c r="R13" s="2">
        <v>45796.77795</v>
      </c>
      <c r="S13" t="s">
        <v>29</v>
      </c>
      <c r="T13" s="10">
        <f t="shared" si="5"/>
        <v>0.26833625514607223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812530</v>
      </c>
      <c r="E14" s="1">
        <v>2196197</v>
      </c>
      <c r="F14" s="1">
        <v>137408.7</v>
      </c>
      <c r="G14" s="1">
        <v>557859.1</v>
      </c>
      <c r="H14" s="1">
        <v>112975.1</v>
      </c>
      <c r="I14" s="1">
        <v>1152020</v>
      </c>
      <c r="K14" s="1">
        <f t="shared" si="0"/>
        <v>824066.836934778</v>
      </c>
      <c r="L14">
        <v>0</v>
      </c>
      <c r="M14" s="5"/>
      <c r="N14" s="3"/>
      <c r="O14" s="3"/>
      <c r="P14" s="3"/>
      <c r="S14" t="s">
        <v>41</v>
      </c>
      <c r="T14" s="10">
        <f>K14/E14</f>
        <v>0.3752244616192345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-148267</v>
      </c>
      <c r="E16" s="1">
        <v>246048.6</v>
      </c>
      <c r="F16" s="1">
        <v>51634.7</v>
      </c>
      <c r="G16" s="1">
        <v>256171.8</v>
      </c>
      <c r="H16" s="1">
        <v>104435.9</v>
      </c>
      <c r="I16" s="1">
        <v>125868.9</v>
      </c>
      <c r="K16" s="1">
        <f aca="true" t="shared" si="6" ref="K16:K21">SQRT(D16^2+F16^2)</f>
        <v>157000.78195056863</v>
      </c>
      <c r="L16">
        <v>9</v>
      </c>
      <c r="M16" s="3">
        <f>K16/L16</f>
        <v>17444.53132784096</v>
      </c>
      <c r="N16" s="3">
        <f>M16*0.2248</f>
        <v>3921.5306424986475</v>
      </c>
      <c r="O16" s="3">
        <f>-E16/L16</f>
        <v>-27338.733333333334</v>
      </c>
      <c r="P16" s="3">
        <f>O16*0.2248</f>
        <v>-6145.747253333333</v>
      </c>
      <c r="R16" s="2">
        <v>45796.77795</v>
      </c>
      <c r="S16" t="s">
        <v>15</v>
      </c>
      <c r="T16" s="10">
        <f>N16/(R16-P16*(1-0.118))</f>
        <v>0.07656648384632925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-153663.7</v>
      </c>
      <c r="E17" s="1">
        <v>-377771.1</v>
      </c>
      <c r="F17" s="1">
        <v>-67261.86</v>
      </c>
      <c r="G17" s="1">
        <v>-307287.2</v>
      </c>
      <c r="H17" s="1">
        <v>295251.6</v>
      </c>
      <c r="I17" s="1">
        <v>-782092.4</v>
      </c>
      <c r="K17" s="1">
        <f t="shared" si="6"/>
        <v>167739.94905313881</v>
      </c>
      <c r="L17">
        <v>6</v>
      </c>
      <c r="M17" s="3">
        <f>K17/L17</f>
        <v>27956.658175523135</v>
      </c>
      <c r="N17" s="3">
        <f>M17*0.2248</f>
        <v>6284.6567578576005</v>
      </c>
      <c r="O17" s="3">
        <f>-E17/L17</f>
        <v>62961.85</v>
      </c>
      <c r="P17" s="3">
        <f>O17*0.2248</f>
        <v>14153.82388</v>
      </c>
      <c r="R17" s="2">
        <v>45796.77795</v>
      </c>
      <c r="S17" t="s">
        <v>16</v>
      </c>
      <c r="T17" s="10">
        <f>N17/(R17-P17*(1-0.118))</f>
        <v>0.18865418589937438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78640.76</v>
      </c>
      <c r="E18" s="1">
        <v>4287.135</v>
      </c>
      <c r="F18" s="1">
        <v>-126802.2</v>
      </c>
      <c r="G18" s="1">
        <v>-479.7436</v>
      </c>
      <c r="H18" s="1">
        <v>358460.5</v>
      </c>
      <c r="I18" s="1">
        <v>13058.24</v>
      </c>
      <c r="K18" s="1">
        <f t="shared" si="6"/>
        <v>149208.46845342792</v>
      </c>
      <c r="L18">
        <v>2</v>
      </c>
      <c r="M18" s="3">
        <f>K18/L18</f>
        <v>74604.23422671396</v>
      </c>
      <c r="N18" s="3">
        <f>M18*0.2248</f>
        <v>16771.0318541653</v>
      </c>
      <c r="O18" s="3">
        <f>-E18/L18</f>
        <v>-2143.5675</v>
      </c>
      <c r="P18" s="3">
        <f>O18*0.2248</f>
        <v>-481.87397400000003</v>
      </c>
      <c r="R18" s="2">
        <v>45796.77795</v>
      </c>
      <c r="S18" t="s">
        <v>18</v>
      </c>
      <c r="T18" s="10">
        <f>N18/(R18-P18*(1-0.118))</f>
        <v>0.36283821041297293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97744.7</v>
      </c>
      <c r="E19" s="1">
        <v>-153323.7</v>
      </c>
      <c r="F19" s="1">
        <v>-89008.28</v>
      </c>
      <c r="G19" s="1">
        <v>160320.5</v>
      </c>
      <c r="H19" s="1">
        <v>274821.1</v>
      </c>
      <c r="I19" s="1">
        <v>-297947.8</v>
      </c>
      <c r="K19" s="1">
        <f t="shared" si="6"/>
        <v>132198.71514749454</v>
      </c>
      <c r="L19">
        <v>4</v>
      </c>
      <c r="M19" s="3">
        <f>K19/L19</f>
        <v>33049.678786873636</v>
      </c>
      <c r="N19" s="3">
        <f>M19*0.2248</f>
        <v>7429.567791289193</v>
      </c>
      <c r="O19" s="3">
        <f>-E19/L19</f>
        <v>38330.925</v>
      </c>
      <c r="P19" s="3">
        <f>O19*0.2248</f>
        <v>8616.791940000001</v>
      </c>
      <c r="R19" s="2">
        <v>45796.77795</v>
      </c>
      <c r="S19" t="s">
        <v>19</v>
      </c>
      <c r="T19" s="10">
        <f>N19/(R19-P19*(1-0.118))</f>
        <v>0.1945077629744342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-156402.2</v>
      </c>
      <c r="E20" s="1">
        <v>86614.04</v>
      </c>
      <c r="F20" s="1">
        <v>3041.532</v>
      </c>
      <c r="G20" s="1">
        <v>-93072.7</v>
      </c>
      <c r="H20" s="1">
        <v>-165748.5</v>
      </c>
      <c r="I20" s="1">
        <v>70221.95</v>
      </c>
      <c r="K20" s="1">
        <f t="shared" si="6"/>
        <v>156431.77133097683</v>
      </c>
      <c r="L20">
        <v>5</v>
      </c>
      <c r="M20" s="3">
        <f>K20/L20</f>
        <v>31286.354266195365</v>
      </c>
      <c r="N20" s="3">
        <f>M20*0.2248</f>
        <v>7033.172439040718</v>
      </c>
      <c r="O20" s="3">
        <f>-E20/L20</f>
        <v>-17322.807999999997</v>
      </c>
      <c r="P20" s="3">
        <f>O20*0.2248</f>
        <v>-3894.1672383999994</v>
      </c>
      <c r="R20" s="2">
        <v>45796.77795</v>
      </c>
      <c r="S20" t="s">
        <v>17</v>
      </c>
      <c r="T20" s="10">
        <f>N20/(R20-P20*(1-0.118))</f>
        <v>0.14285938770346487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279621.9</v>
      </c>
      <c r="E21" s="1">
        <v>2038562</v>
      </c>
      <c r="F21" s="1">
        <v>645586</v>
      </c>
      <c r="G21" s="1">
        <v>220192.6</v>
      </c>
      <c r="H21" s="1">
        <v>-1149884</v>
      </c>
      <c r="I21" s="1">
        <v>1233134</v>
      </c>
      <c r="K21" s="1">
        <f t="shared" si="6"/>
        <v>703540.8235174487</v>
      </c>
      <c r="L21">
        <v>0</v>
      </c>
      <c r="M21" s="5"/>
      <c r="N21" s="3"/>
      <c r="O21" s="3"/>
      <c r="P21" s="3"/>
      <c r="S21" t="s">
        <v>40</v>
      </c>
      <c r="T21" s="10">
        <f>K21/E21</f>
        <v>0.3451162258089029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99536.94</v>
      </c>
      <c r="E23" s="1">
        <v>264967.7</v>
      </c>
      <c r="F23" s="1">
        <v>136710.8</v>
      </c>
      <c r="G23" s="1">
        <v>286401.1</v>
      </c>
      <c r="H23" s="1">
        <v>-198067.6</v>
      </c>
      <c r="I23" s="1">
        <v>170662.7</v>
      </c>
      <c r="K23" s="1">
        <f>SQRT(D23^2+F23^2)</f>
        <v>169107.7918405997</v>
      </c>
      <c r="L23">
        <v>4</v>
      </c>
      <c r="M23" s="3">
        <f>K23/L23</f>
        <v>42276.947960149926</v>
      </c>
      <c r="N23" s="3">
        <f>M23*0.2248</f>
        <v>9503.857901441703</v>
      </c>
      <c r="O23" s="3">
        <f>-E23/L23</f>
        <v>-66241.925</v>
      </c>
      <c r="P23" s="3">
        <f>O23*0.2248</f>
        <v>-14891.18474</v>
      </c>
      <c r="R23" s="2">
        <v>45796.77795</v>
      </c>
      <c r="S23" t="s">
        <v>6</v>
      </c>
      <c r="T23" s="10">
        <f>N23/(R23-P23*(1-0.118))</f>
        <v>0.16127148172530248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-143992.4</v>
      </c>
      <c r="E24" s="1">
        <v>-270440.6</v>
      </c>
      <c r="F24" s="1">
        <v>-126686.8</v>
      </c>
      <c r="G24" s="1">
        <v>-292507.9</v>
      </c>
      <c r="H24" s="1">
        <v>458319.8</v>
      </c>
      <c r="I24" s="1">
        <v>-551833.6</v>
      </c>
      <c r="K24" s="1">
        <f>SQRT(D24^2+F24^2)</f>
        <v>191789.87604146366</v>
      </c>
      <c r="L24">
        <v>6</v>
      </c>
      <c r="M24" s="3">
        <f>K24/L24</f>
        <v>31964.979340243943</v>
      </c>
      <c r="N24" s="3">
        <f>M24*0.2248</f>
        <v>7185.727355686839</v>
      </c>
      <c r="O24" s="3">
        <f>-E24/L24</f>
        <v>45073.43333333333</v>
      </c>
      <c r="P24" s="3">
        <f>O24*0.2248</f>
        <v>10132.507813333332</v>
      </c>
      <c r="R24" s="2">
        <v>45796.77795</v>
      </c>
      <c r="S24" t="s">
        <v>7</v>
      </c>
      <c r="T24" s="10">
        <f>N24/(R24-P24*(1-0.118))</f>
        <v>0.1949469796329689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145058.9</v>
      </c>
      <c r="E25" s="1">
        <v>-265254.6</v>
      </c>
      <c r="F25" s="1">
        <v>-126443.4</v>
      </c>
      <c r="G25" s="1">
        <v>284408.1</v>
      </c>
      <c r="H25" s="1">
        <v>458260</v>
      </c>
      <c r="I25" s="1">
        <v>-543327.6</v>
      </c>
      <c r="K25" s="1">
        <f>SQRT(D25^2+F25^2)</f>
        <v>192431.85254206226</v>
      </c>
      <c r="L25">
        <v>6</v>
      </c>
      <c r="M25" s="3">
        <f>K25/L25</f>
        <v>32071.975423677042</v>
      </c>
      <c r="N25" s="3">
        <f>M25*0.2248</f>
        <v>7209.780075242599</v>
      </c>
      <c r="O25" s="3">
        <f>-E25/L25</f>
        <v>44209.1</v>
      </c>
      <c r="P25" s="3">
        <f>O25*0.2248</f>
        <v>9938.20568</v>
      </c>
      <c r="R25" s="2">
        <v>45796.77795</v>
      </c>
      <c r="S25" t="s">
        <v>9</v>
      </c>
      <c r="T25" s="10">
        <f>N25/(R25-P25*(1-0.118))</f>
        <v>0.19469432247713117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-130014.6</v>
      </c>
      <c r="E26" s="1">
        <v>349850.8</v>
      </c>
      <c r="F26" s="1">
        <v>165905.6</v>
      </c>
      <c r="G26" s="1">
        <v>-381435.3</v>
      </c>
      <c r="H26" s="1">
        <v>-247311.4</v>
      </c>
      <c r="I26" s="1">
        <v>234446.2</v>
      </c>
      <c r="K26" s="1">
        <f>SQRT(D26^2+F26^2)</f>
        <v>210780.60708831827</v>
      </c>
      <c r="L26">
        <v>4</v>
      </c>
      <c r="M26" s="3">
        <f>K26/L26</f>
        <v>52695.15177207957</v>
      </c>
      <c r="N26" s="3">
        <f>M26*0.2248</f>
        <v>11845.870118363488</v>
      </c>
      <c r="O26" s="3">
        <f>-E26/L26</f>
        <v>-87462.7</v>
      </c>
      <c r="P26" s="3">
        <f>O26*0.2248</f>
        <v>-19661.61496</v>
      </c>
      <c r="R26" s="2">
        <v>45796.77795</v>
      </c>
      <c r="S26" t="s">
        <v>8</v>
      </c>
      <c r="T26" s="10">
        <f>N26/(R26-P26*(1-0.118))</f>
        <v>0.18761775223750635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29373.92</v>
      </c>
      <c r="E27" s="1">
        <v>2383867</v>
      </c>
      <c r="F27" s="1">
        <v>854151.9</v>
      </c>
      <c r="G27" s="1">
        <v>50936.76</v>
      </c>
      <c r="H27" s="1">
        <v>-1111434</v>
      </c>
      <c r="I27" s="1">
        <v>1831796</v>
      </c>
      <c r="K27" s="1">
        <f>SQRT(D27^2+F27^2)</f>
        <v>854656.8290546659</v>
      </c>
      <c r="L27">
        <v>0</v>
      </c>
      <c r="M27" s="5"/>
      <c r="N27" s="3"/>
      <c r="O27" s="3"/>
      <c r="P27" s="3"/>
      <c r="S27" t="s">
        <v>36</v>
      </c>
      <c r="T27" s="10">
        <f>K27/E27</f>
        <v>0.3585169932108905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131703.6</v>
      </c>
      <c r="E29" s="1">
        <v>42271.01</v>
      </c>
      <c r="F29" s="1">
        <v>-21288.87</v>
      </c>
      <c r="G29" s="1">
        <v>40729.68</v>
      </c>
      <c r="H29" s="1">
        <v>-111309.7</v>
      </c>
      <c r="I29" s="1">
        <v>21845.55</v>
      </c>
      <c r="K29" s="1">
        <f aca="true" t="shared" si="7" ref="K29:K34">SQRT(D29^2+F29^2)</f>
        <v>133413.09620437157</v>
      </c>
      <c r="L29">
        <v>5</v>
      </c>
      <c r="M29" s="3">
        <f>K29/L29</f>
        <v>26682.619240874315</v>
      </c>
      <c r="N29" s="3">
        <f>M29*0.2248</f>
        <v>5998.252805348546</v>
      </c>
      <c r="O29" s="3">
        <f>-E29/L29</f>
        <v>-8454.202000000001</v>
      </c>
      <c r="P29" s="3">
        <f>O29*0.2248</f>
        <v>-1900.5046096000003</v>
      </c>
      <c r="R29" s="2">
        <v>45796.77795</v>
      </c>
      <c r="S29" t="s">
        <v>10</v>
      </c>
      <c r="T29" s="10">
        <f>N29/(R29-P29*(1-0.118))</f>
        <v>0.12635076564155145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-92532.04</v>
      </c>
      <c r="E30" s="1">
        <v>-164265.2</v>
      </c>
      <c r="F30" s="1">
        <v>-92832.23</v>
      </c>
      <c r="G30" s="1">
        <v>-172761.8</v>
      </c>
      <c r="H30" s="1">
        <v>276231.3</v>
      </c>
      <c r="I30" s="1">
        <v>-316947.5</v>
      </c>
      <c r="K30" s="1">
        <f t="shared" si="7"/>
        <v>131072.50418502922</v>
      </c>
      <c r="L30">
        <v>4</v>
      </c>
      <c r="M30" s="3">
        <f>K30/L30</f>
        <v>32768.126046257305</v>
      </c>
      <c r="N30" s="3">
        <f>M30*0.2248</f>
        <v>7366.274735198642</v>
      </c>
      <c r="O30" s="3">
        <f>-E30/L30</f>
        <v>41066.3</v>
      </c>
      <c r="P30" s="3">
        <f>O30*0.2248</f>
        <v>9231.704240000001</v>
      </c>
      <c r="R30" s="2">
        <v>45796.77795</v>
      </c>
      <c r="S30" t="s">
        <v>11</v>
      </c>
      <c r="T30" s="10">
        <f>N30/(R30-P30*(1-0.118))</f>
        <v>0.1956284481462651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-76848.7</v>
      </c>
      <c r="E31" s="1">
        <v>8034.821</v>
      </c>
      <c r="F31" s="1">
        <v>-123660.3</v>
      </c>
      <c r="G31" s="1">
        <v>3012.856</v>
      </c>
      <c r="H31" s="1">
        <v>349641</v>
      </c>
      <c r="I31" s="1">
        <v>21864.12</v>
      </c>
      <c r="K31" s="1">
        <f t="shared" si="7"/>
        <v>145593.93011997442</v>
      </c>
      <c r="L31">
        <v>2</v>
      </c>
      <c r="M31" s="3">
        <f>K31/L31</f>
        <v>72796.96505998721</v>
      </c>
      <c r="N31" s="3">
        <f>M31*0.2248</f>
        <v>16364.757745485125</v>
      </c>
      <c r="O31" s="3">
        <f>-E31/L31</f>
        <v>-4017.4105</v>
      </c>
      <c r="P31" s="3">
        <f>O31*0.2248</f>
        <v>-903.1138804</v>
      </c>
      <c r="R31" s="2">
        <v>45796.77795</v>
      </c>
      <c r="S31" t="s">
        <v>12</v>
      </c>
      <c r="T31" s="10">
        <f>N31/(R31-P31*(1-0.118))</f>
        <v>0.35122537313767677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147682.8</v>
      </c>
      <c r="E32" s="1">
        <v>-376761.3</v>
      </c>
      <c r="F32" s="1">
        <v>-68473.15</v>
      </c>
      <c r="G32" s="1">
        <v>304594.3</v>
      </c>
      <c r="H32" s="1">
        <v>291936.6</v>
      </c>
      <c r="I32" s="1">
        <v>-780176.1</v>
      </c>
      <c r="K32" s="1">
        <f t="shared" si="7"/>
        <v>162784.46389862424</v>
      </c>
      <c r="L32">
        <v>6</v>
      </c>
      <c r="M32" s="3">
        <f>K32/L32</f>
        <v>27130.74398310404</v>
      </c>
      <c r="N32" s="3">
        <f>M32*0.2248</f>
        <v>6098.991247401788</v>
      </c>
      <c r="O32" s="3">
        <f>-E32/L32</f>
        <v>62793.549999999996</v>
      </c>
      <c r="P32" s="3">
        <f>O32*0.2248</f>
        <v>14115.990039999999</v>
      </c>
      <c r="R32" s="2">
        <v>45796.77795</v>
      </c>
      <c r="S32" t="s">
        <v>14</v>
      </c>
      <c r="T32" s="10">
        <f>N32/(R32-P32*(1-0.118))</f>
        <v>0.18289763148641264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159514.3</v>
      </c>
      <c r="E33" s="1">
        <v>288726</v>
      </c>
      <c r="F33" s="1">
        <v>39828.61</v>
      </c>
      <c r="G33" s="1">
        <v>-306337.2</v>
      </c>
      <c r="H33" s="1">
        <v>129688.6</v>
      </c>
      <c r="I33" s="1">
        <v>167342.2</v>
      </c>
      <c r="K33" s="1">
        <f t="shared" si="7"/>
        <v>164411.46577724468</v>
      </c>
      <c r="L33">
        <v>9</v>
      </c>
      <c r="M33" s="3">
        <f>K33/L33</f>
        <v>18267.940641916077</v>
      </c>
      <c r="N33" s="3">
        <f>M33*0.2248</f>
        <v>4106.633056302734</v>
      </c>
      <c r="O33" s="3">
        <f>-E33/L33</f>
        <v>-32080.666666666668</v>
      </c>
      <c r="P33" s="3">
        <f>O33*0.2248</f>
        <v>-7211.733866666667</v>
      </c>
      <c r="R33" s="2">
        <v>45796.77795</v>
      </c>
      <c r="S33" t="s">
        <v>13</v>
      </c>
      <c r="T33" s="10">
        <f>N33/(R33-P33*(1-0.118))</f>
        <v>0.07873519461437457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-259569</v>
      </c>
      <c r="E34" s="1">
        <v>2039199</v>
      </c>
      <c r="F34" s="1">
        <v>679396</v>
      </c>
      <c r="G34" s="1">
        <v>-206860.3</v>
      </c>
      <c r="H34" s="1">
        <v>-1184854</v>
      </c>
      <c r="I34" s="1">
        <v>1239074</v>
      </c>
      <c r="K34" s="1">
        <f t="shared" si="7"/>
        <v>727292.9193777429</v>
      </c>
      <c r="L34">
        <v>0</v>
      </c>
      <c r="M34" s="5"/>
      <c r="N34" s="3"/>
      <c r="O34" s="3"/>
      <c r="P34" s="3"/>
      <c r="S34" t="s">
        <v>37</v>
      </c>
      <c r="T34" s="10">
        <f>K34/E34</f>
        <v>0.35665617694876417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-338950.3</v>
      </c>
      <c r="E36" s="1">
        <v>-141063.2</v>
      </c>
      <c r="F36" s="1">
        <v>318772.1</v>
      </c>
      <c r="G36" s="1">
        <v>-146811.2</v>
      </c>
      <c r="H36" s="1">
        <v>-140177.2</v>
      </c>
      <c r="I36" s="1">
        <v>-160678</v>
      </c>
      <c r="K36" s="1">
        <f aca="true" t="shared" si="8" ref="K36:K42">SQRT(D36^2+F36^2)</f>
        <v>465298.78315819823</v>
      </c>
      <c r="L36">
        <v>8</v>
      </c>
      <c r="M36" s="3">
        <f aca="true" t="shared" si="9" ref="M36:M41">K36/L36</f>
        <v>58162.34789477478</v>
      </c>
      <c r="N36" s="3">
        <f aca="true" t="shared" si="10" ref="N36:N41">M36*0.2248</f>
        <v>13074.89580674537</v>
      </c>
      <c r="O36" s="3">
        <f aca="true" t="shared" si="11" ref="O36:O41">-E36/L36</f>
        <v>17632.9</v>
      </c>
      <c r="P36" s="3">
        <f aca="true" t="shared" si="12" ref="P36:P41">O36*0.2248</f>
        <v>3963.8759200000004</v>
      </c>
      <c r="R36" s="2">
        <v>45796.77795</v>
      </c>
      <c r="S36" t="s">
        <v>20</v>
      </c>
      <c r="T36" s="10">
        <f aca="true" t="shared" si="13" ref="T36:T41">N36/(R36-P36*(1-0.118))</f>
        <v>0.30909451950935307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132074.3</v>
      </c>
      <c r="E37" s="1">
        <v>80515.37</v>
      </c>
      <c r="F37" s="1">
        <v>27285.23</v>
      </c>
      <c r="G37" s="1">
        <v>71028.67</v>
      </c>
      <c r="H37" s="1">
        <v>-182341.9</v>
      </c>
      <c r="I37" s="1">
        <v>161472.9</v>
      </c>
      <c r="K37" s="1">
        <f t="shared" si="8"/>
        <v>134863.28075737628</v>
      </c>
      <c r="L37">
        <v>3</v>
      </c>
      <c r="M37" s="3">
        <f t="shared" si="9"/>
        <v>44954.42691912543</v>
      </c>
      <c r="N37" s="3">
        <f t="shared" si="10"/>
        <v>10105.755171419396</v>
      </c>
      <c r="O37" s="3">
        <f t="shared" si="11"/>
        <v>-26838.456666666665</v>
      </c>
      <c r="P37" s="3">
        <f t="shared" si="12"/>
        <v>-6033.285058666666</v>
      </c>
      <c r="R37" s="2">
        <v>45796.77795</v>
      </c>
      <c r="S37" t="s">
        <v>21</v>
      </c>
      <c r="T37" s="10">
        <f t="shared" si="13"/>
        <v>0.19769412749365345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4989.503</v>
      </c>
      <c r="E38" s="1">
        <v>-150287</v>
      </c>
      <c r="F38" s="1">
        <v>-139649.3</v>
      </c>
      <c r="G38" s="1">
        <v>-9976.506</v>
      </c>
      <c r="H38" s="1">
        <v>327400.9</v>
      </c>
      <c r="I38" s="1">
        <v>-342844.1</v>
      </c>
      <c r="K38" s="1">
        <f t="shared" si="8"/>
        <v>139738.40606890077</v>
      </c>
      <c r="L38">
        <v>6</v>
      </c>
      <c r="M38" s="3">
        <f t="shared" si="9"/>
        <v>23289.734344816796</v>
      </c>
      <c r="N38" s="3">
        <f t="shared" si="10"/>
        <v>5235.532280714816</v>
      </c>
      <c r="O38" s="3">
        <f t="shared" si="11"/>
        <v>25047.833333333332</v>
      </c>
      <c r="P38" s="3">
        <f t="shared" si="12"/>
        <v>5630.752933333333</v>
      </c>
      <c r="R38" s="2">
        <v>45796.77795</v>
      </c>
      <c r="S38" t="s">
        <v>22</v>
      </c>
      <c r="T38" s="10">
        <f t="shared" si="13"/>
        <v>0.128226159285602</v>
      </c>
      <c r="U38" s="1">
        <v>35</v>
      </c>
    </row>
    <row r="39" spans="1:22" ht="12.75">
      <c r="A39">
        <v>19</v>
      </c>
      <c r="B39" t="s">
        <v>24</v>
      </c>
      <c r="C39">
        <v>102</v>
      </c>
      <c r="D39" s="1">
        <v>26790.17</v>
      </c>
      <c r="E39" s="1">
        <v>-97309.56</v>
      </c>
      <c r="F39" s="1">
        <v>-520.9406</v>
      </c>
      <c r="G39" s="1">
        <v>56968.13</v>
      </c>
      <c r="H39" s="1">
        <v>17086.09</v>
      </c>
      <c r="I39" s="1">
        <v>-199065.1</v>
      </c>
      <c r="K39" s="1">
        <f t="shared" si="8"/>
        <v>26795.23442214358</v>
      </c>
      <c r="L39">
        <v>2</v>
      </c>
      <c r="M39" s="3">
        <f t="shared" si="9"/>
        <v>13397.61721107179</v>
      </c>
      <c r="N39" s="3">
        <f t="shared" si="10"/>
        <v>3011.7843490489386</v>
      </c>
      <c r="O39" s="3">
        <f t="shared" si="11"/>
        <v>48654.78</v>
      </c>
      <c r="P39" s="3">
        <f t="shared" si="12"/>
        <v>10937.594544</v>
      </c>
      <c r="R39" s="2">
        <v>45796.77795</v>
      </c>
      <c r="S39" t="s">
        <v>24</v>
      </c>
      <c r="T39" s="10">
        <f t="shared" si="13"/>
        <v>0.08331395247678836</v>
      </c>
      <c r="U39" s="1">
        <v>36</v>
      </c>
      <c r="V39" s="12"/>
    </row>
    <row r="40" spans="1:22" ht="12.75">
      <c r="A40">
        <v>20</v>
      </c>
      <c r="B40" t="s">
        <v>25</v>
      </c>
      <c r="C40">
        <v>102</v>
      </c>
      <c r="D40" s="1">
        <v>47729.41</v>
      </c>
      <c r="E40" s="1">
        <v>-405634.7</v>
      </c>
      <c r="F40" s="1">
        <v>80970.4</v>
      </c>
      <c r="G40" s="1">
        <v>353838.9</v>
      </c>
      <c r="H40" s="1">
        <v>-105802.1</v>
      </c>
      <c r="I40" s="1">
        <v>-710232.6</v>
      </c>
      <c r="K40" s="1">
        <f t="shared" si="8"/>
        <v>93990.96900824089</v>
      </c>
      <c r="L40">
        <v>5</v>
      </c>
      <c r="M40" s="3">
        <f t="shared" si="9"/>
        <v>18798.19380164818</v>
      </c>
      <c r="N40" s="3">
        <f t="shared" si="10"/>
        <v>4225.833966610511</v>
      </c>
      <c r="O40" s="3">
        <f t="shared" si="11"/>
        <v>81126.94</v>
      </c>
      <c r="P40" s="3">
        <f t="shared" si="12"/>
        <v>18237.336112</v>
      </c>
      <c r="R40" s="2">
        <v>45796.77795</v>
      </c>
      <c r="S40" t="s">
        <v>25</v>
      </c>
      <c r="T40" s="10">
        <f t="shared" si="13"/>
        <v>0.14222915146500414</v>
      </c>
      <c r="U40" s="1">
        <v>37</v>
      </c>
      <c r="V40" s="12"/>
    </row>
    <row r="41" spans="1:21" ht="12.75">
      <c r="A41">
        <v>18</v>
      </c>
      <c r="B41" t="s">
        <v>23</v>
      </c>
      <c r="C41">
        <v>102</v>
      </c>
      <c r="D41" s="1">
        <v>252406.8</v>
      </c>
      <c r="E41" s="1">
        <v>253178.6</v>
      </c>
      <c r="F41" s="1">
        <v>48395.38</v>
      </c>
      <c r="G41" s="1">
        <v>-253661.9</v>
      </c>
      <c r="H41" s="1">
        <v>197768.1</v>
      </c>
      <c r="I41" s="1">
        <v>178771.8</v>
      </c>
      <c r="K41" s="1">
        <f t="shared" si="8"/>
        <v>257004.4853530467</v>
      </c>
      <c r="L41">
        <v>5</v>
      </c>
      <c r="M41" s="3">
        <f t="shared" si="9"/>
        <v>51400.89707060934</v>
      </c>
      <c r="N41" s="3">
        <f t="shared" si="10"/>
        <v>11554.92166147298</v>
      </c>
      <c r="O41" s="3">
        <f t="shared" si="11"/>
        <v>-50635.72</v>
      </c>
      <c r="P41" s="3">
        <f t="shared" si="12"/>
        <v>-11382.909856</v>
      </c>
      <c r="R41" s="2">
        <v>45796.77795</v>
      </c>
      <c r="S41" t="s">
        <v>23</v>
      </c>
      <c r="T41" s="10">
        <f t="shared" si="13"/>
        <v>0.20694206732211062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-792870.7</v>
      </c>
      <c r="E42" s="1">
        <v>2181364</v>
      </c>
      <c r="F42" s="1">
        <v>132671.2</v>
      </c>
      <c r="G42" s="1">
        <v>-559932.4</v>
      </c>
      <c r="H42" s="1">
        <v>116743.1</v>
      </c>
      <c r="I42" s="1">
        <v>1146200</v>
      </c>
      <c r="K42" s="1">
        <f t="shared" si="8"/>
        <v>803894.0192761294</v>
      </c>
      <c r="L42">
        <v>0</v>
      </c>
      <c r="M42" s="5"/>
      <c r="N42" s="3"/>
      <c r="O42" s="3"/>
      <c r="P42" s="3"/>
      <c r="S42" t="s">
        <v>38</v>
      </c>
      <c r="T42" s="10">
        <f>K42/E42</f>
        <v>0.36852814077619755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-366042</v>
      </c>
      <c r="E44" s="1">
        <v>-283306.4</v>
      </c>
      <c r="F44" s="1">
        <v>-22009.57</v>
      </c>
      <c r="G44" s="1">
        <v>-251666.9</v>
      </c>
      <c r="H44" s="1">
        <v>352405.8</v>
      </c>
      <c r="I44" s="1">
        <v>-484014.5</v>
      </c>
      <c r="K44" s="1">
        <f>SQRT(D44^2+F44^2)</f>
        <v>366703.1046167797</v>
      </c>
      <c r="L44">
        <v>16</v>
      </c>
      <c r="M44" s="3">
        <f>K44/L44</f>
        <v>22918.944038548732</v>
      </c>
      <c r="N44" s="3">
        <f>M44*0.2248</f>
        <v>5152.178619865755</v>
      </c>
      <c r="O44" s="3">
        <f>-E44/L44</f>
        <v>17706.65</v>
      </c>
      <c r="P44" s="3">
        <f>O44*0.2248</f>
        <v>3980.45492</v>
      </c>
      <c r="R44" s="2">
        <v>45796.77795</v>
      </c>
      <c r="S44" t="s">
        <v>32</v>
      </c>
      <c r="T44" s="10">
        <f>N44/(R44-P44*(1-0.118))</f>
        <v>0.12184119055553207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366280.9</v>
      </c>
      <c r="E45" s="1">
        <v>-237908.2</v>
      </c>
      <c r="F45" s="1">
        <v>-16907.94</v>
      </c>
      <c r="G45" s="1">
        <v>173572</v>
      </c>
      <c r="H45" s="1">
        <v>336200.6</v>
      </c>
      <c r="I45" s="1">
        <v>-481678.8</v>
      </c>
      <c r="K45" s="1">
        <f>SQRT(D45^2+F45^2)</f>
        <v>366670.9371355379</v>
      </c>
      <c r="L45">
        <v>16</v>
      </c>
      <c r="M45" s="3">
        <f>K45/L45</f>
        <v>22916.93357097112</v>
      </c>
      <c r="N45" s="3">
        <f>M45*0.2248</f>
        <v>5151.726666754308</v>
      </c>
      <c r="O45" s="3">
        <f>-E45/L45</f>
        <v>14869.2625</v>
      </c>
      <c r="P45" s="3">
        <f>O45*0.2248</f>
        <v>3342.6102100000003</v>
      </c>
      <c r="R45" s="2">
        <v>45796.77795</v>
      </c>
      <c r="S45" t="s">
        <v>33</v>
      </c>
      <c r="T45" s="10">
        <f>N45/(R45-P45*(1-0.118))</f>
        <v>0.12023093352789545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-7452.663</v>
      </c>
      <c r="E46" s="1">
        <v>2659131</v>
      </c>
      <c r="F46" s="1">
        <v>-351986.5</v>
      </c>
      <c r="G46" s="1">
        <v>5464.195</v>
      </c>
      <c r="H46" s="1">
        <v>922468.6</v>
      </c>
      <c r="I46" s="1">
        <v>1364562</v>
      </c>
      <c r="K46" s="1">
        <f>SQRT(D46^2+F46^2)</f>
        <v>352065.3893356198</v>
      </c>
      <c r="L46">
        <v>0</v>
      </c>
      <c r="M46" s="5"/>
      <c r="N46" s="3"/>
      <c r="O46" s="3"/>
      <c r="P46" s="3"/>
      <c r="S46" t="s">
        <v>39</v>
      </c>
      <c r="T46" s="10">
        <f>K46/E46</f>
        <v>0.13239866307286846</v>
      </c>
      <c r="U46" s="1">
        <v>43</v>
      </c>
    </row>
    <row r="47" spans="13:16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16771.0318541653</v>
      </c>
      <c r="O48" s="3"/>
      <c r="P48" s="6">
        <f>MAX(P4:P39)</f>
        <v>18881.680352</v>
      </c>
      <c r="T48" s="11"/>
    </row>
    <row r="49" spans="1:20" ht="12.75">
      <c r="A49">
        <v>38</v>
      </c>
      <c r="B49" t="s">
        <v>43</v>
      </c>
      <c r="C49">
        <v>0</v>
      </c>
      <c r="D49" s="1">
        <v>-37.31728</v>
      </c>
      <c r="E49" s="1">
        <v>2462990</v>
      </c>
      <c r="F49" s="1">
        <v>903638.3</v>
      </c>
      <c r="G49" s="1">
        <v>-52197.29</v>
      </c>
      <c r="H49" s="1">
        <v>-640232.9</v>
      </c>
      <c r="I49" s="1">
        <v>1141744</v>
      </c>
      <c r="K49" s="1">
        <f aca="true" t="shared" si="14" ref="K49:K55">SQRT(D49^2+F49^2)</f>
        <v>903638.3007705404</v>
      </c>
      <c r="L49">
        <v>20</v>
      </c>
      <c r="M49" s="3">
        <f aca="true" t="shared" si="15" ref="M49:M55">K49/L49</f>
        <v>45181.91503852702</v>
      </c>
      <c r="N49" s="3">
        <f aca="true" t="shared" si="16" ref="N49:N55">M49*0.2248</f>
        <v>10156.894500660874</v>
      </c>
      <c r="O49" s="3">
        <f aca="true" t="shared" si="17" ref="O49:O55">-E49/L49</f>
        <v>-123149.5</v>
      </c>
      <c r="P49" s="3">
        <f aca="true" t="shared" si="18" ref="P49:P55">O49*0.2248</f>
        <v>-27684.0076</v>
      </c>
      <c r="R49" s="2">
        <v>45796.77795</v>
      </c>
      <c r="S49" t="s">
        <v>43</v>
      </c>
      <c r="T49" s="10">
        <f aca="true" t="shared" si="19" ref="T49:T55">N49/(R49-P49*(1-0.118))</f>
        <v>0.14465610833924433</v>
      </c>
    </row>
    <row r="50" spans="1:20" ht="12.75">
      <c r="A50">
        <v>39</v>
      </c>
      <c r="B50" t="s">
        <v>44</v>
      </c>
      <c r="C50">
        <v>101</v>
      </c>
      <c r="D50" s="1">
        <v>9951.059</v>
      </c>
      <c r="E50" s="1">
        <v>1837204</v>
      </c>
      <c r="F50" s="1">
        <v>412970</v>
      </c>
      <c r="G50" s="1">
        <v>-337622.5</v>
      </c>
      <c r="H50" s="1">
        <v>-248666</v>
      </c>
      <c r="I50" s="1">
        <v>353002.7</v>
      </c>
      <c r="K50" s="1">
        <f t="shared" si="14"/>
        <v>413089.87457358657</v>
      </c>
      <c r="L50">
        <v>26</v>
      </c>
      <c r="M50" s="3">
        <f t="shared" si="15"/>
        <v>15888.0720989841</v>
      </c>
      <c r="N50" s="3">
        <f t="shared" si="16"/>
        <v>3571.6386078516257</v>
      </c>
      <c r="O50" s="3">
        <f t="shared" si="17"/>
        <v>-70661.69230769231</v>
      </c>
      <c r="P50" s="3">
        <f t="shared" si="18"/>
        <v>-15884.748430769232</v>
      </c>
      <c r="R50" s="2">
        <v>45796.77795</v>
      </c>
      <c r="S50" t="s">
        <v>44</v>
      </c>
      <c r="T50" s="10">
        <f t="shared" si="19"/>
        <v>0.05971928167746813</v>
      </c>
    </row>
    <row r="51" spans="1:20" ht="12.75">
      <c r="A51">
        <v>40</v>
      </c>
      <c r="B51" t="s">
        <v>45</v>
      </c>
      <c r="C51">
        <v>102</v>
      </c>
      <c r="D51" s="1">
        <v>-667830.8</v>
      </c>
      <c r="E51" s="1">
        <v>1720763</v>
      </c>
      <c r="F51" s="1">
        <v>467924.1</v>
      </c>
      <c r="G51" s="1">
        <v>-488546.3</v>
      </c>
      <c r="H51" s="1">
        <v>230676.9</v>
      </c>
      <c r="I51" s="1">
        <v>73625.38</v>
      </c>
      <c r="K51" s="1">
        <f t="shared" si="14"/>
        <v>815445.2408282546</v>
      </c>
      <c r="L51">
        <v>29</v>
      </c>
      <c r="M51" s="3">
        <f t="shared" si="15"/>
        <v>28118.801407870847</v>
      </c>
      <c r="N51" s="3">
        <f t="shared" si="16"/>
        <v>6321.106556489366</v>
      </c>
      <c r="O51" s="3">
        <f t="shared" si="17"/>
        <v>-59336.65517241379</v>
      </c>
      <c r="P51" s="3">
        <f t="shared" si="18"/>
        <v>-13338.88008275862</v>
      </c>
      <c r="R51" s="2">
        <v>45796.77795</v>
      </c>
      <c r="S51" t="s">
        <v>45</v>
      </c>
      <c r="T51" s="10">
        <f t="shared" si="19"/>
        <v>0.10981450914113625</v>
      </c>
    </row>
    <row r="52" spans="1:20" ht="12.75">
      <c r="A52">
        <v>41</v>
      </c>
      <c r="B52" t="s">
        <v>46</v>
      </c>
      <c r="C52">
        <v>103</v>
      </c>
      <c r="D52" s="1">
        <v>-7213.8</v>
      </c>
      <c r="E52" s="1">
        <v>2137917</v>
      </c>
      <c r="F52" s="1">
        <v>-390904</v>
      </c>
      <c r="G52" s="1">
        <v>-72630.69</v>
      </c>
      <c r="H52" s="1">
        <v>1611075</v>
      </c>
      <c r="I52" s="1">
        <v>398868.2</v>
      </c>
      <c r="K52" s="1">
        <f t="shared" si="14"/>
        <v>390970.5565978594</v>
      </c>
      <c r="L52">
        <v>32</v>
      </c>
      <c r="M52" s="3">
        <f t="shared" si="15"/>
        <v>12217.829893683107</v>
      </c>
      <c r="N52" s="3">
        <f t="shared" si="16"/>
        <v>2746.5681600999624</v>
      </c>
      <c r="O52" s="3">
        <f t="shared" si="17"/>
        <v>-66809.90625</v>
      </c>
      <c r="P52" s="3">
        <f t="shared" si="18"/>
        <v>-15018.866925</v>
      </c>
      <c r="R52" s="2">
        <v>45796.77795</v>
      </c>
      <c r="S52" t="s">
        <v>46</v>
      </c>
      <c r="T52" s="10">
        <f t="shared" si="19"/>
        <v>0.04651776990992745</v>
      </c>
    </row>
    <row r="53" spans="1:20" ht="12.75">
      <c r="A53">
        <v>42</v>
      </c>
      <c r="B53" t="s">
        <v>47</v>
      </c>
      <c r="C53">
        <v>111</v>
      </c>
      <c r="D53" s="1">
        <v>-2325.571</v>
      </c>
      <c r="E53" s="1">
        <v>1844417</v>
      </c>
      <c r="F53" s="1">
        <v>417189.9</v>
      </c>
      <c r="G53" s="1">
        <v>235845.2</v>
      </c>
      <c r="H53" s="1">
        <v>-282663.7</v>
      </c>
      <c r="I53" s="1">
        <v>362242.5</v>
      </c>
      <c r="K53" s="1">
        <f t="shared" si="14"/>
        <v>417196.38174663746</v>
      </c>
      <c r="L53">
        <v>26</v>
      </c>
      <c r="M53" s="3">
        <f t="shared" si="15"/>
        <v>16046.01468256298</v>
      </c>
      <c r="N53" s="3">
        <f t="shared" si="16"/>
        <v>3607.144100640158</v>
      </c>
      <c r="O53" s="3">
        <f t="shared" si="17"/>
        <v>-70939.11538461539</v>
      </c>
      <c r="P53" s="3">
        <f t="shared" si="18"/>
        <v>-15947.11313846154</v>
      </c>
      <c r="R53" s="2">
        <v>45796.77795</v>
      </c>
      <c r="S53" t="s">
        <v>47</v>
      </c>
      <c r="T53" s="10">
        <f t="shared" si="19"/>
        <v>0.060257528355659194</v>
      </c>
    </row>
    <row r="54" spans="1:20" ht="12.75">
      <c r="A54">
        <v>43</v>
      </c>
      <c r="B54" t="s">
        <v>48</v>
      </c>
      <c r="C54">
        <v>112</v>
      </c>
      <c r="D54" s="1">
        <v>649518.6</v>
      </c>
      <c r="E54" s="1">
        <v>1745280</v>
      </c>
      <c r="F54" s="1">
        <v>462441</v>
      </c>
      <c r="G54" s="1">
        <v>401232.4</v>
      </c>
      <c r="H54" s="1">
        <v>169442.9</v>
      </c>
      <c r="I54" s="1">
        <v>99881.49</v>
      </c>
      <c r="K54" s="1">
        <f t="shared" si="14"/>
        <v>797324.3318919598</v>
      </c>
      <c r="L54">
        <v>29</v>
      </c>
      <c r="M54" s="3">
        <f t="shared" si="15"/>
        <v>27493.942479033096</v>
      </c>
      <c r="N54" s="3">
        <f t="shared" si="16"/>
        <v>6180.63826928664</v>
      </c>
      <c r="O54" s="3">
        <f t="shared" si="17"/>
        <v>-60182.06896551724</v>
      </c>
      <c r="P54" s="3">
        <f t="shared" si="18"/>
        <v>-13528.929103448276</v>
      </c>
      <c r="R54" s="2">
        <v>45796.77795</v>
      </c>
      <c r="S54" t="s">
        <v>48</v>
      </c>
      <c r="T54" s="10">
        <f t="shared" si="19"/>
        <v>0.10706242711826802</v>
      </c>
    </row>
    <row r="55" spans="1:20" ht="12.75">
      <c r="A55">
        <v>44</v>
      </c>
      <c r="B55" t="s">
        <v>49</v>
      </c>
      <c r="C55">
        <v>113</v>
      </c>
      <c r="D55" s="1">
        <v>-7213.8</v>
      </c>
      <c r="E55" s="1">
        <v>2137917</v>
      </c>
      <c r="F55" s="1">
        <v>-390904</v>
      </c>
      <c r="G55" s="1">
        <v>-72630.69</v>
      </c>
      <c r="H55" s="1">
        <v>1611075</v>
      </c>
      <c r="I55" s="1">
        <v>398868.2</v>
      </c>
      <c r="K55" s="1">
        <f t="shared" si="14"/>
        <v>390970.5565978594</v>
      </c>
      <c r="L55">
        <v>32</v>
      </c>
      <c r="M55" s="3">
        <f t="shared" si="15"/>
        <v>12217.829893683107</v>
      </c>
      <c r="N55" s="3">
        <f t="shared" si="16"/>
        <v>2746.5681600999624</v>
      </c>
      <c r="O55" s="3">
        <f t="shared" si="17"/>
        <v>-66809.90625</v>
      </c>
      <c r="P55" s="3">
        <f t="shared" si="18"/>
        <v>-15018.866925</v>
      </c>
      <c r="R55" s="2">
        <v>45796.77795</v>
      </c>
      <c r="S55" t="s">
        <v>49</v>
      </c>
      <c r="T55" s="10">
        <f t="shared" si="19"/>
        <v>0.04651776990992745</v>
      </c>
    </row>
    <row r="56" spans="13:20" ht="12.75">
      <c r="M56" s="3"/>
      <c r="N56" s="6">
        <f>MAX(N49:N55)</f>
        <v>10156.894500660874</v>
      </c>
      <c r="O56" s="6"/>
      <c r="P56" s="6">
        <f>MAX(P49:P55)</f>
        <v>-13338.88008275862</v>
      </c>
      <c r="T56" s="11">
        <f>MAX(T49:T55)</f>
        <v>0.14465610833924433</v>
      </c>
    </row>
    <row r="57" spans="2:19" ht="12.75">
      <c r="B57" t="s">
        <v>43</v>
      </c>
      <c r="C57">
        <v>0</v>
      </c>
      <c r="D57" s="1">
        <f aca="true" t="shared" si="20" ref="D57:I57">SUM(D4:D7)+D41</f>
        <v>245192.95</v>
      </c>
      <c r="E57" s="1">
        <f t="shared" si="20"/>
        <v>2391094.8000000003</v>
      </c>
      <c r="F57" s="1">
        <f t="shared" si="20"/>
        <v>-342508.66000000003</v>
      </c>
      <c r="G57" s="1">
        <f t="shared" si="20"/>
        <v>-326292.60740000004</v>
      </c>
      <c r="H57" s="1">
        <f t="shared" si="20"/>
        <v>1808843.1</v>
      </c>
      <c r="I57" s="1">
        <f t="shared" si="20"/>
        <v>577639.8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-697886.22</v>
      </c>
      <c r="E58" s="1">
        <f t="shared" si="21"/>
        <v>1508007.4300000002</v>
      </c>
      <c r="F58" s="1">
        <f t="shared" si="21"/>
        <v>404613.879</v>
      </c>
      <c r="G58" s="1">
        <f t="shared" si="21"/>
        <v>-937129.8200000001</v>
      </c>
      <c r="H58" s="1">
        <f t="shared" si="21"/>
        <v>-26940.71000000002</v>
      </c>
      <c r="I58" s="1">
        <f t="shared" si="21"/>
        <v>-55439.59999999986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250210.74000000002</v>
      </c>
      <c r="E59" s="1">
        <f t="shared" si="22"/>
        <v>2117685.3</v>
      </c>
      <c r="F59" s="1">
        <f t="shared" si="22"/>
        <v>695072.2</v>
      </c>
      <c r="G59" s="1">
        <f t="shared" si="22"/>
        <v>117058.59999999992</v>
      </c>
      <c r="H59" s="1">
        <f t="shared" si="22"/>
        <v>-678683.2000000001</v>
      </c>
      <c r="I59" s="1">
        <f t="shared" si="22"/>
        <v>543081.7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-704992.3</v>
      </c>
      <c r="E60" s="1">
        <f t="shared" si="23"/>
        <v>-424369.60000000003</v>
      </c>
      <c r="F60" s="1">
        <f t="shared" si="23"/>
        <v>296762.52999999997</v>
      </c>
      <c r="G60" s="1">
        <f t="shared" si="23"/>
        <v>-398478.1</v>
      </c>
      <c r="H60" s="1">
        <f t="shared" si="23"/>
        <v>212228.59999999998</v>
      </c>
      <c r="I60" s="1">
        <f t="shared" si="23"/>
        <v>-644692.5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240735.66000000003</v>
      </c>
      <c r="E61" s="1">
        <f t="shared" si="24"/>
        <v>-518667.265</v>
      </c>
      <c r="F61" s="1">
        <f t="shared" si="24"/>
        <v>-248345.58</v>
      </c>
      <c r="G61" s="1">
        <f t="shared" si="24"/>
        <v>282297.3564</v>
      </c>
      <c r="H61" s="1">
        <f t="shared" si="24"/>
        <v>1369169.7</v>
      </c>
      <c r="I61" s="1">
        <f t="shared" si="24"/>
        <v>-1422791.86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262067.29699999996</v>
      </c>
      <c r="E62" s="1">
        <f t="shared" si="25"/>
        <v>2457136.3310000002</v>
      </c>
      <c r="F62" s="1">
        <f t="shared" si="25"/>
        <v>-618412.44</v>
      </c>
      <c r="G62" s="1">
        <f t="shared" si="25"/>
        <v>-125297.96900000001</v>
      </c>
      <c r="H62" s="1">
        <f t="shared" si="25"/>
        <v>1858656.4</v>
      </c>
      <c r="I62" s="1">
        <f t="shared" si="25"/>
        <v>478490.27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31779.673</v>
      </c>
      <c r="E63" s="1">
        <f t="shared" si="26"/>
        <v>-247596.56</v>
      </c>
      <c r="F63" s="1">
        <f t="shared" si="26"/>
        <v>-140170.2406</v>
      </c>
      <c r="G63" s="1">
        <f t="shared" si="26"/>
        <v>46991.623999999996</v>
      </c>
      <c r="H63" s="1">
        <f t="shared" si="26"/>
        <v>344486.99000000005</v>
      </c>
      <c r="I63" s="1">
        <f t="shared" si="26"/>
        <v>-541909.2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C15" sqref="C15"/>
    </sheetView>
  </sheetViews>
  <sheetFormatPr defaultColWidth="9.140625" defaultRowHeight="12.75"/>
  <cols>
    <col min="4" max="6" width="9.140625" style="1" customWidth="1"/>
    <col min="7" max="9" width="9.140625" style="1" hidden="1" customWidth="1"/>
    <col min="10" max="10" width="3.57421875" style="0" customWidth="1"/>
    <col min="11" max="11" width="9.140625" style="1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54</v>
      </c>
    </row>
    <row r="2" spans="1:20" ht="12.75" customHeight="1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2" ht="12.75">
      <c r="A4">
        <v>29</v>
      </c>
      <c r="B4" t="s">
        <v>34</v>
      </c>
      <c r="C4">
        <v>113</v>
      </c>
      <c r="D4" s="1">
        <v>-596865.2</v>
      </c>
      <c r="E4" s="1">
        <v>92508.24</v>
      </c>
      <c r="F4" s="1">
        <v>-440415</v>
      </c>
      <c r="G4" s="1">
        <v>132737.1</v>
      </c>
      <c r="H4" s="1">
        <v>913447</v>
      </c>
      <c r="I4" s="1">
        <v>-170485.4</v>
      </c>
      <c r="K4" s="1">
        <f>SQRT(D4^2+F4^2)</f>
        <v>741763.7354279595</v>
      </c>
      <c r="L4">
        <v>16</v>
      </c>
      <c r="M4" s="3">
        <f>K4/L4</f>
        <v>46360.23346424747</v>
      </c>
      <c r="N4" s="3">
        <f>M4*0.2248</f>
        <v>10421.78048276283</v>
      </c>
      <c r="O4" s="3">
        <f>-E4/L4</f>
        <v>-5781.765</v>
      </c>
      <c r="P4" s="3">
        <f>O4*0.2248</f>
        <v>-1299.740772</v>
      </c>
      <c r="R4" s="2">
        <v>45796.77795</v>
      </c>
      <c r="S4" t="s">
        <v>34</v>
      </c>
      <c r="T4" s="10">
        <f>N4/(R4-P4*(1-0.118))</f>
        <v>0.22200854939960427</v>
      </c>
      <c r="U4" s="1">
        <v>1</v>
      </c>
      <c r="V4" s="10"/>
    </row>
    <row r="5" spans="1:22" ht="12.75">
      <c r="A5">
        <v>30</v>
      </c>
      <c r="B5" t="s">
        <v>35</v>
      </c>
      <c r="C5">
        <v>113</v>
      </c>
      <c r="D5" s="1">
        <v>453469.7</v>
      </c>
      <c r="E5" s="1">
        <v>88806.67</v>
      </c>
      <c r="F5" s="1">
        <v>-339801.4</v>
      </c>
      <c r="G5" s="1">
        <v>-135533.4</v>
      </c>
      <c r="H5" s="1">
        <v>670013.2</v>
      </c>
      <c r="I5" s="1">
        <v>-269360.3</v>
      </c>
      <c r="K5" s="1">
        <f>SQRT(D5^2+F5^2)</f>
        <v>566656.6511213382</v>
      </c>
      <c r="L5">
        <v>16</v>
      </c>
      <c r="M5" s="3">
        <f>K5/L5</f>
        <v>35416.04069508364</v>
      </c>
      <c r="N5" s="3">
        <f>M5*0.2248</f>
        <v>7961.525948254803</v>
      </c>
      <c r="O5" s="3">
        <f>-E5/L5</f>
        <v>-5550.416875</v>
      </c>
      <c r="P5" s="3">
        <f>O5*0.2248</f>
        <v>-1247.7337135</v>
      </c>
      <c r="R5" s="2">
        <v>45796.77795</v>
      </c>
      <c r="S5" t="s">
        <v>35</v>
      </c>
      <c r="T5" s="10">
        <f>N5/(R5-P5*(1-0.118))</f>
        <v>0.1697651996776325</v>
      </c>
      <c r="U5" s="1">
        <v>2</v>
      </c>
      <c r="V5" s="10"/>
    </row>
    <row r="6" spans="1:22" ht="12.75">
      <c r="A6">
        <v>37</v>
      </c>
      <c r="B6" t="s">
        <v>42</v>
      </c>
      <c r="C6">
        <v>113</v>
      </c>
      <c r="D6" s="1">
        <v>-7077.173</v>
      </c>
      <c r="E6" s="1">
        <v>2362819</v>
      </c>
      <c r="F6" s="1">
        <v>-2851.955</v>
      </c>
      <c r="G6" s="1">
        <v>79465.31</v>
      </c>
      <c r="H6" s="1">
        <v>4681.097</v>
      </c>
      <c r="I6" s="1">
        <v>1418891</v>
      </c>
      <c r="K6" s="1">
        <f>SQRT(D6^2+F6^2)</f>
        <v>7630.204780604122</v>
      </c>
      <c r="L6">
        <v>0</v>
      </c>
      <c r="M6" s="5"/>
      <c r="N6" s="3"/>
      <c r="O6" s="3"/>
      <c r="P6" s="3"/>
      <c r="S6" t="s">
        <v>42</v>
      </c>
      <c r="T6" s="10">
        <f>K6/E6</f>
        <v>0.003229280270983144</v>
      </c>
      <c r="U6" s="1">
        <v>3</v>
      </c>
      <c r="V6" s="10"/>
    </row>
    <row r="7" spans="13:22" ht="12.75">
      <c r="M7" s="3"/>
      <c r="N7" s="3"/>
      <c r="O7" s="3"/>
      <c r="P7" s="3"/>
      <c r="U7" s="1">
        <v>4</v>
      </c>
      <c r="V7" s="10"/>
    </row>
    <row r="8" spans="1:22" ht="12.75">
      <c r="A8">
        <v>21</v>
      </c>
      <c r="B8" t="s">
        <v>26</v>
      </c>
      <c r="C8">
        <v>112</v>
      </c>
      <c r="D8" s="1">
        <v>-141238.8</v>
      </c>
      <c r="E8" s="1">
        <v>374941.3</v>
      </c>
      <c r="F8" s="1">
        <v>-522825.8</v>
      </c>
      <c r="G8" s="1">
        <v>354452.8</v>
      </c>
      <c r="H8" s="1">
        <v>604603.7</v>
      </c>
      <c r="I8" s="1">
        <v>293896.8</v>
      </c>
      <c r="K8" s="1">
        <f aca="true" t="shared" si="0" ref="K8:K14">SQRT(D8^2+F8^2)</f>
        <v>541567.3695590235</v>
      </c>
      <c r="L8">
        <v>5</v>
      </c>
      <c r="M8" s="3">
        <f aca="true" t="shared" si="1" ref="M8:M13">K8/L8</f>
        <v>108313.4739118047</v>
      </c>
      <c r="N8" s="3">
        <f aca="true" t="shared" si="2" ref="N8:N13">M8*0.2248</f>
        <v>24348.868935373695</v>
      </c>
      <c r="O8" s="3">
        <f aca="true" t="shared" si="3" ref="O8:O13">-E8/L8</f>
        <v>-74988.26</v>
      </c>
      <c r="P8" s="3">
        <f aca="true" t="shared" si="4" ref="P8:P13">O8*0.2248</f>
        <v>-16857.360848</v>
      </c>
      <c r="R8" s="2">
        <v>45796.77795</v>
      </c>
      <c r="S8" t="s">
        <v>26</v>
      </c>
      <c r="T8" s="10">
        <f aca="true" t="shared" si="5" ref="T8:T13">N8/(R8-P8*(1-0.118))</f>
        <v>0.4013662060312821</v>
      </c>
      <c r="U8" s="1">
        <v>5</v>
      </c>
      <c r="V8" s="10"/>
    </row>
    <row r="9" spans="1:22" ht="12.75">
      <c r="A9">
        <v>22</v>
      </c>
      <c r="B9" t="s">
        <v>27</v>
      </c>
      <c r="C9">
        <v>112</v>
      </c>
      <c r="D9" s="1">
        <v>-114830.3</v>
      </c>
      <c r="E9" s="1">
        <v>-195763.6</v>
      </c>
      <c r="F9" s="1">
        <v>107975.3</v>
      </c>
      <c r="G9" s="1">
        <v>-171721.8</v>
      </c>
      <c r="H9" s="1">
        <v>-97891.46</v>
      </c>
      <c r="I9" s="1">
        <v>-328650.9</v>
      </c>
      <c r="K9" s="1">
        <f t="shared" si="0"/>
        <v>157621.89951964162</v>
      </c>
      <c r="L9">
        <v>5</v>
      </c>
      <c r="M9" s="3">
        <f t="shared" si="1"/>
        <v>31524.379903928326</v>
      </c>
      <c r="N9" s="3">
        <f t="shared" si="2"/>
        <v>7086.6806024030875</v>
      </c>
      <c r="O9" s="3">
        <f t="shared" si="3"/>
        <v>39152.72</v>
      </c>
      <c r="P9" s="3">
        <f t="shared" si="4"/>
        <v>8801.531456</v>
      </c>
      <c r="R9" s="2">
        <v>45796.77795</v>
      </c>
      <c r="S9" t="s">
        <v>27</v>
      </c>
      <c r="T9" s="10">
        <f t="shared" si="5"/>
        <v>0.18632572956846444</v>
      </c>
      <c r="U9" s="1">
        <v>6</v>
      </c>
      <c r="V9" s="10"/>
    </row>
    <row r="10" spans="1:22" ht="12.75">
      <c r="A10">
        <v>23</v>
      </c>
      <c r="B10" t="s">
        <v>28</v>
      </c>
      <c r="C10">
        <v>112</v>
      </c>
      <c r="D10" s="1">
        <v>5727.767</v>
      </c>
      <c r="E10" s="1">
        <v>-68459.2</v>
      </c>
      <c r="F10" s="1">
        <v>40166.66</v>
      </c>
      <c r="G10" s="1">
        <v>-33752.43</v>
      </c>
      <c r="H10" s="1">
        <v>-87127.26</v>
      </c>
      <c r="I10" s="1">
        <v>-143152.3</v>
      </c>
      <c r="K10" s="1">
        <f t="shared" si="0"/>
        <v>40572.99459445765</v>
      </c>
      <c r="L10">
        <v>2</v>
      </c>
      <c r="M10" s="3">
        <f t="shared" si="1"/>
        <v>20286.497297228823</v>
      </c>
      <c r="N10" s="3">
        <f t="shared" si="2"/>
        <v>4560.40459241704</v>
      </c>
      <c r="O10" s="3">
        <f t="shared" si="3"/>
        <v>34229.6</v>
      </c>
      <c r="P10" s="3">
        <f t="shared" si="4"/>
        <v>7694.81408</v>
      </c>
      <c r="R10" s="2">
        <v>45796.77795</v>
      </c>
      <c r="S10" t="s">
        <v>28</v>
      </c>
      <c r="T10" s="10">
        <f t="shared" si="5"/>
        <v>0.11690361988735468</v>
      </c>
      <c r="U10" s="1">
        <v>7</v>
      </c>
      <c r="V10" s="10"/>
    </row>
    <row r="11" spans="1:22" ht="12.75">
      <c r="A11">
        <v>25</v>
      </c>
      <c r="B11" t="s">
        <v>30</v>
      </c>
      <c r="C11">
        <v>112</v>
      </c>
      <c r="D11" s="1">
        <v>-25911.09</v>
      </c>
      <c r="E11" s="1">
        <v>-163164.5</v>
      </c>
      <c r="F11" s="1">
        <v>8698.064</v>
      </c>
      <c r="G11" s="1">
        <v>29652.01</v>
      </c>
      <c r="H11" s="1">
        <v>-27248.38</v>
      </c>
      <c r="I11" s="1">
        <v>-372809.8</v>
      </c>
      <c r="K11" s="1">
        <f t="shared" si="0"/>
        <v>27332.048996300957</v>
      </c>
      <c r="L11">
        <v>6</v>
      </c>
      <c r="M11" s="3">
        <f t="shared" si="1"/>
        <v>4555.341499383493</v>
      </c>
      <c r="N11" s="3">
        <f t="shared" si="2"/>
        <v>1024.0407690614093</v>
      </c>
      <c r="O11" s="3">
        <f t="shared" si="3"/>
        <v>27194.083333333332</v>
      </c>
      <c r="P11" s="3">
        <f t="shared" si="4"/>
        <v>6113.229933333333</v>
      </c>
      <c r="R11" s="2">
        <v>45796.77795</v>
      </c>
      <c r="S11" t="s">
        <v>30</v>
      </c>
      <c r="T11" s="10">
        <f t="shared" si="5"/>
        <v>0.02534446409197835</v>
      </c>
      <c r="U11" s="1">
        <v>8</v>
      </c>
      <c r="V11" s="10"/>
    </row>
    <row r="12" spans="1:22" ht="12.75">
      <c r="A12">
        <v>26</v>
      </c>
      <c r="B12" t="s">
        <v>31</v>
      </c>
      <c r="C12">
        <v>112</v>
      </c>
      <c r="D12" s="1">
        <v>-100072.6</v>
      </c>
      <c r="E12" s="1">
        <v>43350.7</v>
      </c>
      <c r="F12" s="1">
        <v>-70145.48</v>
      </c>
      <c r="G12" s="1">
        <v>-20621.22</v>
      </c>
      <c r="H12" s="1">
        <v>5310.849</v>
      </c>
      <c r="I12" s="1">
        <v>102482.6</v>
      </c>
      <c r="K12" s="1">
        <f t="shared" si="0"/>
        <v>122208.48430117444</v>
      </c>
      <c r="L12">
        <v>3</v>
      </c>
      <c r="M12" s="3">
        <f t="shared" si="1"/>
        <v>40736.16143372481</v>
      </c>
      <c r="N12" s="3">
        <f t="shared" si="2"/>
        <v>9157.489090301337</v>
      </c>
      <c r="O12" s="3">
        <f t="shared" si="3"/>
        <v>-14450.233333333332</v>
      </c>
      <c r="P12" s="3">
        <f t="shared" si="4"/>
        <v>-3248.412453333333</v>
      </c>
      <c r="R12" s="2">
        <v>45796.77795</v>
      </c>
      <c r="S12" t="s">
        <v>31</v>
      </c>
      <c r="T12" s="10">
        <f t="shared" si="5"/>
        <v>0.1881861020733509</v>
      </c>
      <c r="U12" s="1">
        <v>9</v>
      </c>
      <c r="V12" s="10"/>
    </row>
    <row r="13" spans="1:22" ht="12.75">
      <c r="A13">
        <v>24</v>
      </c>
      <c r="B13" t="s">
        <v>29</v>
      </c>
      <c r="C13">
        <v>112</v>
      </c>
      <c r="D13" s="1">
        <v>710580</v>
      </c>
      <c r="E13" s="1">
        <v>776872.6</v>
      </c>
      <c r="F13" s="1">
        <v>198033.8</v>
      </c>
      <c r="G13" s="1">
        <v>-443976</v>
      </c>
      <c r="H13" s="1">
        <v>212003.9</v>
      </c>
      <c r="I13" s="1">
        <v>656045.3</v>
      </c>
      <c r="K13" s="1">
        <f t="shared" si="0"/>
        <v>737659.3538635839</v>
      </c>
      <c r="L13">
        <v>8</v>
      </c>
      <c r="M13" s="3">
        <f t="shared" si="1"/>
        <v>92207.41923294798</v>
      </c>
      <c r="N13" s="3">
        <f t="shared" si="2"/>
        <v>20728.227843566707</v>
      </c>
      <c r="O13" s="3">
        <f t="shared" si="3"/>
        <v>-97109.075</v>
      </c>
      <c r="P13" s="3">
        <f t="shared" si="4"/>
        <v>-21830.12006</v>
      </c>
      <c r="R13" s="2">
        <v>45796.77795</v>
      </c>
      <c r="S13" t="s">
        <v>29</v>
      </c>
      <c r="T13" s="10">
        <f t="shared" si="5"/>
        <v>0.3186460736621997</v>
      </c>
      <c r="U13" s="1">
        <v>10</v>
      </c>
      <c r="V13" s="10"/>
    </row>
    <row r="14" spans="1:22" ht="12.75">
      <c r="A14">
        <v>36</v>
      </c>
      <c r="B14" t="s">
        <v>41</v>
      </c>
      <c r="C14">
        <v>112</v>
      </c>
      <c r="D14" s="1">
        <v>43507.4</v>
      </c>
      <c r="E14" s="1">
        <v>1429915</v>
      </c>
      <c r="F14" s="1">
        <v>4447.398</v>
      </c>
      <c r="G14" s="1">
        <v>335498.3</v>
      </c>
      <c r="H14" s="1">
        <v>-11075.26</v>
      </c>
      <c r="I14" s="1">
        <v>778128.1</v>
      </c>
      <c r="K14" s="1">
        <f t="shared" si="0"/>
        <v>43734.1194461533</v>
      </c>
      <c r="L14">
        <v>0</v>
      </c>
      <c r="M14" s="5"/>
      <c r="N14" s="3"/>
      <c r="O14" s="3"/>
      <c r="P14" s="3"/>
      <c r="S14" t="s">
        <v>41</v>
      </c>
      <c r="T14" s="10">
        <f>K14/E14</f>
        <v>0.03058511830853813</v>
      </c>
      <c r="U14" s="1">
        <v>11</v>
      </c>
      <c r="V14" s="10"/>
    </row>
    <row r="15" spans="13:22" ht="12.75">
      <c r="M15" s="3"/>
      <c r="N15" s="3"/>
      <c r="O15" s="3"/>
      <c r="P15" s="3"/>
      <c r="U15" s="1">
        <v>12</v>
      </c>
      <c r="V15" s="10"/>
    </row>
    <row r="16" spans="1:22" ht="12.75">
      <c r="A16">
        <v>10</v>
      </c>
      <c r="B16" t="s">
        <v>15</v>
      </c>
      <c r="C16">
        <v>111</v>
      </c>
      <c r="D16" s="1">
        <v>5392.959</v>
      </c>
      <c r="E16" s="1">
        <v>519712.3</v>
      </c>
      <c r="F16" s="1">
        <v>-185285.2</v>
      </c>
      <c r="G16" s="1">
        <v>609056.1</v>
      </c>
      <c r="H16" s="1">
        <v>199298.1</v>
      </c>
      <c r="I16" s="1">
        <v>427421.7</v>
      </c>
      <c r="K16" s="1">
        <f aca="true" t="shared" si="6" ref="K16:K21">SQRT(D16^2+F16^2)</f>
        <v>185363.66781496227</v>
      </c>
      <c r="L16">
        <v>9</v>
      </c>
      <c r="M16" s="3">
        <f>K16/L16</f>
        <v>20595.963090551362</v>
      </c>
      <c r="N16" s="3">
        <f>M16*0.2248</f>
        <v>4629.972502755946</v>
      </c>
      <c r="O16" s="3">
        <f>-E16/L16</f>
        <v>-57745.81111111111</v>
      </c>
      <c r="P16" s="3">
        <f>O16*0.2248</f>
        <v>-12981.258337777777</v>
      </c>
      <c r="R16" s="2">
        <v>45796.77795</v>
      </c>
      <c r="S16" t="s">
        <v>15</v>
      </c>
      <c r="T16" s="10">
        <f>N16/(R16-P16*(1-0.118))</f>
        <v>0.08087818294422613</v>
      </c>
      <c r="U16" s="1">
        <v>13</v>
      </c>
      <c r="V16" s="10"/>
    </row>
    <row r="17" spans="1:22" ht="12.75">
      <c r="A17">
        <v>11</v>
      </c>
      <c r="B17" t="s">
        <v>16</v>
      </c>
      <c r="C17">
        <v>111</v>
      </c>
      <c r="D17" s="1">
        <v>-85618.51</v>
      </c>
      <c r="E17" s="1">
        <v>-308787.3</v>
      </c>
      <c r="F17" s="1">
        <v>-506.375</v>
      </c>
      <c r="G17" s="1">
        <v>-230842.9</v>
      </c>
      <c r="H17" s="1">
        <v>76967.56</v>
      </c>
      <c r="I17" s="1">
        <v>-660701.5</v>
      </c>
      <c r="K17" s="1">
        <f t="shared" si="6"/>
        <v>85620.00741801372</v>
      </c>
      <c r="L17">
        <v>6</v>
      </c>
      <c r="M17" s="3">
        <f>K17/L17</f>
        <v>14270.00123633562</v>
      </c>
      <c r="N17" s="3">
        <f>M17*0.2248</f>
        <v>3207.8962779282474</v>
      </c>
      <c r="O17" s="3">
        <f>-E17/L17</f>
        <v>51464.549999999996</v>
      </c>
      <c r="P17" s="3">
        <f>O17*0.2248</f>
        <v>11569.230839999998</v>
      </c>
      <c r="R17" s="2">
        <v>45796.77795</v>
      </c>
      <c r="S17" t="s">
        <v>16</v>
      </c>
      <c r="T17" s="10">
        <f>N17/(R17-P17*(1-0.118))</f>
        <v>0.09012788589841808</v>
      </c>
      <c r="U17" s="1">
        <v>14</v>
      </c>
      <c r="V17" s="10"/>
    </row>
    <row r="18" spans="1:22" ht="12.75">
      <c r="A18">
        <v>13</v>
      </c>
      <c r="B18" t="s">
        <v>18</v>
      </c>
      <c r="C18">
        <v>111</v>
      </c>
      <c r="D18" s="1">
        <v>26007.65</v>
      </c>
      <c r="E18" s="1">
        <v>-40162.87</v>
      </c>
      <c r="F18" s="1">
        <v>-51150.75</v>
      </c>
      <c r="G18" s="1">
        <v>23337.79</v>
      </c>
      <c r="H18" s="1">
        <v>141101.2</v>
      </c>
      <c r="I18" s="1">
        <v>-96179.68</v>
      </c>
      <c r="K18" s="1">
        <f t="shared" si="6"/>
        <v>57382.898881853296</v>
      </c>
      <c r="L18">
        <v>2</v>
      </c>
      <c r="M18" s="3">
        <f>K18/L18</f>
        <v>28691.449440926648</v>
      </c>
      <c r="N18" s="3">
        <f>M18*0.2248</f>
        <v>6449.83783432031</v>
      </c>
      <c r="O18" s="3">
        <f>-E18/L18</f>
        <v>20081.435</v>
      </c>
      <c r="P18" s="3">
        <f>O18*0.2248</f>
        <v>4514.306588</v>
      </c>
      <c r="R18" s="2">
        <v>45796.77795</v>
      </c>
      <c r="S18" t="s">
        <v>18</v>
      </c>
      <c r="T18" s="10">
        <f>N18/(R18-P18*(1-0.118))</f>
        <v>0.15424640023782452</v>
      </c>
      <c r="U18" s="1">
        <v>15</v>
      </c>
      <c r="V18" s="10"/>
    </row>
    <row r="19" spans="1:22" ht="12.75">
      <c r="A19">
        <v>14</v>
      </c>
      <c r="B19" t="s">
        <v>19</v>
      </c>
      <c r="C19">
        <v>111</v>
      </c>
      <c r="D19" s="1">
        <v>-25365.44</v>
      </c>
      <c r="E19" s="1">
        <v>-169579.2</v>
      </c>
      <c r="F19" s="1">
        <v>-52427.74</v>
      </c>
      <c r="G19" s="1">
        <v>173570.2</v>
      </c>
      <c r="H19" s="1">
        <v>67341.32</v>
      </c>
      <c r="I19" s="1">
        <v>-323695.1</v>
      </c>
      <c r="K19" s="1">
        <f t="shared" si="6"/>
        <v>58241.50983535025</v>
      </c>
      <c r="L19">
        <v>4</v>
      </c>
      <c r="M19" s="3">
        <f>K19/L19</f>
        <v>14560.377458837562</v>
      </c>
      <c r="N19" s="3">
        <f>M19*0.2248</f>
        <v>3273.172852746684</v>
      </c>
      <c r="O19" s="3">
        <f>-E19/L19</f>
        <v>42394.8</v>
      </c>
      <c r="P19" s="3">
        <f>O19*0.2248</f>
        <v>9530.351040000001</v>
      </c>
      <c r="R19" s="2">
        <v>45796.77795</v>
      </c>
      <c r="S19" t="s">
        <v>19</v>
      </c>
      <c r="T19" s="10">
        <f>N19/(R19-P19*(1-0.118))</f>
        <v>0.08753903675505874</v>
      </c>
      <c r="U19" s="1">
        <v>16</v>
      </c>
      <c r="V19" s="10"/>
    </row>
    <row r="20" spans="1:22" ht="12.75">
      <c r="A20">
        <v>12</v>
      </c>
      <c r="B20" t="s">
        <v>17</v>
      </c>
      <c r="C20">
        <v>111</v>
      </c>
      <c r="D20" s="1">
        <v>-229392.5</v>
      </c>
      <c r="E20" s="1">
        <v>528418.8</v>
      </c>
      <c r="F20" s="1">
        <v>515295.3</v>
      </c>
      <c r="G20" s="1">
        <v>-621423.1</v>
      </c>
      <c r="H20" s="1">
        <v>-751476</v>
      </c>
      <c r="I20" s="1">
        <v>534797.9</v>
      </c>
      <c r="K20" s="1">
        <f t="shared" si="6"/>
        <v>564048.0168020626</v>
      </c>
      <c r="L20">
        <v>5</v>
      </c>
      <c r="M20" s="3">
        <f>K20/L20</f>
        <v>112809.60336041253</v>
      </c>
      <c r="N20" s="3">
        <f>M20*0.2248</f>
        <v>25359.598835420737</v>
      </c>
      <c r="O20" s="3">
        <f>-E20/L20</f>
        <v>-105683.76000000001</v>
      </c>
      <c r="P20" s="3">
        <f>O20*0.2248</f>
        <v>-23757.709248000003</v>
      </c>
      <c r="R20" s="2">
        <v>45796.77795</v>
      </c>
      <c r="S20" t="s">
        <v>17</v>
      </c>
      <c r="T20" s="10">
        <f>N20/(R20-P20*(1-0.118))</f>
        <v>0.37991295096115324</v>
      </c>
      <c r="U20" s="1">
        <v>17</v>
      </c>
      <c r="V20" s="10"/>
    </row>
    <row r="21" spans="1:22" ht="12.75">
      <c r="A21">
        <v>35</v>
      </c>
      <c r="B21" t="s">
        <v>40</v>
      </c>
      <c r="C21">
        <v>111</v>
      </c>
      <c r="D21" s="1">
        <v>110241</v>
      </c>
      <c r="E21" s="1">
        <v>1789495</v>
      </c>
      <c r="F21" s="1">
        <v>-3173.193</v>
      </c>
      <c r="G21" s="1">
        <v>148369.6</v>
      </c>
      <c r="H21" s="1">
        <v>-15898.52</v>
      </c>
      <c r="I21" s="1">
        <v>1316556</v>
      </c>
      <c r="K21" s="1">
        <f t="shared" si="6"/>
        <v>110286.65936918775</v>
      </c>
      <c r="L21">
        <v>0</v>
      </c>
      <c r="M21" s="5"/>
      <c r="N21" s="3"/>
      <c r="O21" s="3"/>
      <c r="P21" s="3"/>
      <c r="S21" t="s">
        <v>40</v>
      </c>
      <c r="T21" s="10">
        <f>K21/E21</f>
        <v>0.061630046113114456</v>
      </c>
      <c r="U21" s="1">
        <v>18</v>
      </c>
      <c r="V21" s="10"/>
    </row>
    <row r="22" spans="13:22" ht="12.75">
      <c r="M22" s="3"/>
      <c r="N22" s="3"/>
      <c r="O22" s="3"/>
      <c r="P22" s="3"/>
      <c r="U22" s="1">
        <v>19</v>
      </c>
      <c r="V22" s="10"/>
    </row>
    <row r="23" spans="1:22" ht="12.75">
      <c r="A23">
        <v>1</v>
      </c>
      <c r="B23" t="s">
        <v>6</v>
      </c>
      <c r="C23">
        <v>0</v>
      </c>
      <c r="D23" s="1">
        <v>180133.4</v>
      </c>
      <c r="E23" s="1">
        <v>567286.8</v>
      </c>
      <c r="F23" s="1">
        <v>217060.2</v>
      </c>
      <c r="G23" s="1">
        <v>700811</v>
      </c>
      <c r="H23" s="1">
        <v>-322948.2</v>
      </c>
      <c r="I23" s="1">
        <v>483544.8</v>
      </c>
      <c r="K23" s="1">
        <f>SQRT(D23^2+F23^2)</f>
        <v>282069.4457391655</v>
      </c>
      <c r="L23">
        <v>4</v>
      </c>
      <c r="M23" s="3">
        <f>K23/L23</f>
        <v>70517.36143479137</v>
      </c>
      <c r="N23" s="3">
        <f>M23*0.2248</f>
        <v>15852.3028505411</v>
      </c>
      <c r="O23" s="3">
        <f>-E23/L23</f>
        <v>-141821.7</v>
      </c>
      <c r="P23" s="3">
        <f>O23*0.2248</f>
        <v>-31881.518160000003</v>
      </c>
      <c r="R23" s="2">
        <v>45796.77795</v>
      </c>
      <c r="S23" t="s">
        <v>6</v>
      </c>
      <c r="T23" s="10">
        <f>N23/(R23-P23*(1-0.118))</f>
        <v>0.21446295052972758</v>
      </c>
      <c r="U23" s="1">
        <v>20</v>
      </c>
      <c r="V23" s="10"/>
    </row>
    <row r="24" spans="1:22" ht="12.75">
      <c r="A24">
        <v>2</v>
      </c>
      <c r="B24" t="s">
        <v>7</v>
      </c>
      <c r="C24">
        <v>0</v>
      </c>
      <c r="D24" s="1">
        <v>-75190.17</v>
      </c>
      <c r="E24" s="1">
        <v>-237104.7</v>
      </c>
      <c r="F24" s="1">
        <v>-77959.94</v>
      </c>
      <c r="G24" s="1">
        <v>-229934.5</v>
      </c>
      <c r="H24" s="1">
        <v>266098.1</v>
      </c>
      <c r="I24" s="1">
        <v>-510007.2</v>
      </c>
      <c r="K24" s="1">
        <f>SQRT(D24^2+F24^2)</f>
        <v>108311.19013948881</v>
      </c>
      <c r="L24">
        <v>6</v>
      </c>
      <c r="M24" s="3">
        <f>K24/L24</f>
        <v>18051.865023248134</v>
      </c>
      <c r="N24" s="3">
        <f>M24*0.2248</f>
        <v>4058.0592572261808</v>
      </c>
      <c r="O24" s="3">
        <f>-E24/L24</f>
        <v>39517.450000000004</v>
      </c>
      <c r="P24" s="3">
        <f>O24*0.2248</f>
        <v>8883.522760000002</v>
      </c>
      <c r="R24" s="2">
        <v>45796.77795</v>
      </c>
      <c r="S24" t="s">
        <v>7</v>
      </c>
      <c r="T24" s="10">
        <f>N24/(R24-P24*(1-0.118))</f>
        <v>0.10689930836830763</v>
      </c>
      <c r="U24" s="1">
        <v>21</v>
      </c>
      <c r="V24" s="10"/>
    </row>
    <row r="25" spans="1:22" ht="12.75">
      <c r="A25">
        <v>4</v>
      </c>
      <c r="B25" t="s">
        <v>9</v>
      </c>
      <c r="C25">
        <v>0</v>
      </c>
      <c r="D25" s="1">
        <v>18111.26</v>
      </c>
      <c r="E25" s="1">
        <v>-296074.1</v>
      </c>
      <c r="F25" s="1">
        <v>-37332.44</v>
      </c>
      <c r="G25" s="1">
        <v>281834.1</v>
      </c>
      <c r="H25" s="1">
        <v>119576.3</v>
      </c>
      <c r="I25" s="1">
        <v>-641501.4</v>
      </c>
      <c r="K25" s="1">
        <f>SQRT(D25^2+F25^2)</f>
        <v>41493.720189219</v>
      </c>
      <c r="L25">
        <v>6</v>
      </c>
      <c r="M25" s="3">
        <f>K25/L25</f>
        <v>6915.6200315364995</v>
      </c>
      <c r="N25" s="3">
        <f>M25*0.2248</f>
        <v>1554.631383089405</v>
      </c>
      <c r="O25" s="3">
        <f>-E25/L25</f>
        <v>49345.68333333333</v>
      </c>
      <c r="P25" s="3">
        <f>O25*0.2248</f>
        <v>11092.909613333331</v>
      </c>
      <c r="R25" s="2">
        <v>45796.77795</v>
      </c>
      <c r="S25" t="s">
        <v>9</v>
      </c>
      <c r="T25" s="10">
        <f>N25/(R25-P25*(1-0.118))</f>
        <v>0.04316881819486508</v>
      </c>
      <c r="U25" s="1">
        <v>22</v>
      </c>
      <c r="V25" s="10"/>
    </row>
    <row r="26" spans="1:22" ht="12.75">
      <c r="A26">
        <v>3</v>
      </c>
      <c r="B26" t="s">
        <v>8</v>
      </c>
      <c r="C26">
        <v>0</v>
      </c>
      <c r="D26" s="1">
        <v>-356838</v>
      </c>
      <c r="E26" s="1">
        <v>602868.7</v>
      </c>
      <c r="F26" s="1">
        <v>153413.6</v>
      </c>
      <c r="G26" s="1">
        <v>-729495.6</v>
      </c>
      <c r="H26" s="1">
        <v>-471050.5</v>
      </c>
      <c r="I26" s="1">
        <v>490428.9</v>
      </c>
      <c r="K26" s="1">
        <f>SQRT(D26^2+F26^2)</f>
        <v>388418.70566305117</v>
      </c>
      <c r="L26">
        <v>4</v>
      </c>
      <c r="M26" s="3">
        <f>K26/L26</f>
        <v>97104.67641576279</v>
      </c>
      <c r="N26" s="3">
        <f>M26*0.2248</f>
        <v>21829.131258263475</v>
      </c>
      <c r="O26" s="3">
        <f>-E26/L26</f>
        <v>-150717.175</v>
      </c>
      <c r="P26" s="3">
        <f>O26*0.2248</f>
        <v>-33881.22094</v>
      </c>
      <c r="R26" s="2">
        <v>45796.77795</v>
      </c>
      <c r="S26" t="s">
        <v>8</v>
      </c>
      <c r="T26" s="10">
        <f>N26/(R26-P26*(1-0.118))</f>
        <v>0.28843983858153316</v>
      </c>
      <c r="U26" s="1">
        <v>23</v>
      </c>
      <c r="V26" s="10"/>
    </row>
    <row r="27" spans="1:22" ht="12.75">
      <c r="A27">
        <v>31</v>
      </c>
      <c r="B27" t="s">
        <v>36</v>
      </c>
      <c r="C27">
        <v>0</v>
      </c>
      <c r="D27" s="1">
        <v>-2840.463</v>
      </c>
      <c r="E27" s="1">
        <v>1812203</v>
      </c>
      <c r="F27" s="1">
        <v>1033.807</v>
      </c>
      <c r="G27" s="1">
        <v>-32194.26</v>
      </c>
      <c r="H27" s="1">
        <v>-14341.39</v>
      </c>
      <c r="I27" s="1">
        <v>1463979</v>
      </c>
      <c r="K27" s="1">
        <f>SQRT(D27^2+F27^2)</f>
        <v>3022.7449392262656</v>
      </c>
      <c r="L27">
        <v>0</v>
      </c>
      <c r="M27" s="5"/>
      <c r="N27" s="3"/>
      <c r="O27" s="3"/>
      <c r="P27" s="3"/>
      <c r="S27" t="s">
        <v>36</v>
      </c>
      <c r="T27" s="10">
        <f>K27/E27</f>
        <v>0.00166799466683714</v>
      </c>
      <c r="U27" s="1">
        <v>24</v>
      </c>
      <c r="V27" s="10"/>
    </row>
    <row r="28" spans="13:22" ht="12.75">
      <c r="M28" s="3"/>
      <c r="N28" s="3"/>
      <c r="O28" s="3"/>
      <c r="P28" s="3"/>
      <c r="U28" s="1">
        <v>25</v>
      </c>
      <c r="V28" s="10"/>
    </row>
    <row r="29" spans="1:22" ht="12.75">
      <c r="A29">
        <v>5</v>
      </c>
      <c r="B29" t="s">
        <v>10</v>
      </c>
      <c r="C29">
        <v>101</v>
      </c>
      <c r="D29" s="1">
        <v>105108.9</v>
      </c>
      <c r="E29" s="1">
        <v>573167.7</v>
      </c>
      <c r="F29" s="1">
        <v>548964.6</v>
      </c>
      <c r="G29" s="1">
        <v>676635.2</v>
      </c>
      <c r="H29" s="1">
        <v>-660349.7</v>
      </c>
      <c r="I29" s="1">
        <v>597259.2</v>
      </c>
      <c r="K29" s="1">
        <f aca="true" t="shared" si="7" ref="K29:K34">SQRT(D29^2+F29^2)</f>
        <v>558936.5016818726</v>
      </c>
      <c r="L29">
        <v>5</v>
      </c>
      <c r="M29" s="3">
        <f>K29/L29</f>
        <v>111787.30033637452</v>
      </c>
      <c r="N29" s="3">
        <f>M29*0.2248</f>
        <v>25129.785115616993</v>
      </c>
      <c r="O29" s="3">
        <f>-E29/L29</f>
        <v>-114633.54</v>
      </c>
      <c r="P29" s="3">
        <f>O29*0.2248</f>
        <v>-25769.619791999998</v>
      </c>
      <c r="R29" s="2">
        <v>45796.77795</v>
      </c>
      <c r="S29" t="s">
        <v>10</v>
      </c>
      <c r="T29" s="10">
        <f>N29/(R29-P29*(1-0.118))</f>
        <v>0.3667212179706031</v>
      </c>
      <c r="U29" s="1">
        <v>26</v>
      </c>
      <c r="V29" s="10"/>
    </row>
    <row r="30" spans="1:22" ht="12.75">
      <c r="A30">
        <v>6</v>
      </c>
      <c r="B30" t="s">
        <v>11</v>
      </c>
      <c r="C30">
        <v>101</v>
      </c>
      <c r="D30" s="1">
        <v>-67832.06</v>
      </c>
      <c r="E30" s="1">
        <v>-131079.6</v>
      </c>
      <c r="F30" s="1">
        <v>-62210.24</v>
      </c>
      <c r="G30" s="1">
        <v>-135659.4</v>
      </c>
      <c r="H30" s="1">
        <v>190553.9</v>
      </c>
      <c r="I30" s="1">
        <v>-252246.7</v>
      </c>
      <c r="K30" s="1">
        <f t="shared" si="7"/>
        <v>92039.6779910773</v>
      </c>
      <c r="L30">
        <v>4</v>
      </c>
      <c r="M30" s="3">
        <f>K30/L30</f>
        <v>23009.919497769326</v>
      </c>
      <c r="N30" s="3">
        <f>M30*0.2248</f>
        <v>5172.629903098545</v>
      </c>
      <c r="O30" s="3">
        <f>-E30/L30</f>
        <v>32769.9</v>
      </c>
      <c r="P30" s="3">
        <f>O30*0.2248</f>
        <v>7366.67352</v>
      </c>
      <c r="R30" s="2">
        <v>45796.77795</v>
      </c>
      <c r="S30" t="s">
        <v>11</v>
      </c>
      <c r="T30" s="10">
        <f>N30/(R30-P30*(1-0.118))</f>
        <v>0.13162118508039194</v>
      </c>
      <c r="U30" s="1">
        <v>27</v>
      </c>
      <c r="V30" s="10"/>
    </row>
    <row r="31" spans="1:22" ht="12.75">
      <c r="A31">
        <v>7</v>
      </c>
      <c r="B31" t="s">
        <v>12</v>
      </c>
      <c r="C31">
        <v>101</v>
      </c>
      <c r="D31" s="1">
        <v>-43350.39</v>
      </c>
      <c r="E31" s="1">
        <v>-32383.96</v>
      </c>
      <c r="F31" s="1">
        <v>-74702</v>
      </c>
      <c r="G31" s="1">
        <v>-19721.57</v>
      </c>
      <c r="H31" s="1">
        <v>209495.7</v>
      </c>
      <c r="I31" s="1">
        <v>-76887.76</v>
      </c>
      <c r="K31" s="1">
        <f t="shared" si="7"/>
        <v>86369.2370995142</v>
      </c>
      <c r="L31">
        <v>2</v>
      </c>
      <c r="M31" s="3">
        <f>K31/L31</f>
        <v>43184.6185497571</v>
      </c>
      <c r="N31" s="3">
        <f>M31*0.2248</f>
        <v>9707.902249985396</v>
      </c>
      <c r="O31" s="3">
        <f>-E31/L31</f>
        <v>16191.98</v>
      </c>
      <c r="P31" s="3">
        <f>O31*0.2248</f>
        <v>3639.957104</v>
      </c>
      <c r="R31" s="2">
        <v>45796.77795</v>
      </c>
      <c r="S31" t="s">
        <v>12</v>
      </c>
      <c r="T31" s="10">
        <f>N31/(R31-P31*(1-0.118))</f>
        <v>0.2279581483404055</v>
      </c>
      <c r="U31" s="1">
        <v>28</v>
      </c>
      <c r="V31" s="10"/>
    </row>
    <row r="32" spans="1:22" ht="12.75">
      <c r="A32">
        <v>9</v>
      </c>
      <c r="B32" t="s">
        <v>14</v>
      </c>
      <c r="C32">
        <v>101</v>
      </c>
      <c r="D32" s="1">
        <v>159189.4</v>
      </c>
      <c r="E32" s="1">
        <v>-453511</v>
      </c>
      <c r="F32" s="1">
        <v>-26999.43</v>
      </c>
      <c r="G32" s="1">
        <v>346654.4</v>
      </c>
      <c r="H32" s="1">
        <v>197531.4</v>
      </c>
      <c r="I32" s="1">
        <v>-963033.4</v>
      </c>
      <c r="K32" s="1">
        <f t="shared" si="7"/>
        <v>161462.79538235703</v>
      </c>
      <c r="L32">
        <v>6</v>
      </c>
      <c r="M32" s="3">
        <f>K32/L32</f>
        <v>26910.465897059505</v>
      </c>
      <c r="N32" s="3">
        <f>M32*0.2248</f>
        <v>6049.472733658977</v>
      </c>
      <c r="O32" s="3">
        <f>-E32/L32</f>
        <v>75585.16666666667</v>
      </c>
      <c r="P32" s="3">
        <f>O32*0.2248</f>
        <v>16991.545466666666</v>
      </c>
      <c r="R32" s="2">
        <v>45796.77795</v>
      </c>
      <c r="S32" t="s">
        <v>14</v>
      </c>
      <c r="T32" s="10">
        <f>N32/(R32-P32*(1-0.118))</f>
        <v>0.1963462064935584</v>
      </c>
      <c r="U32" s="1">
        <v>29</v>
      </c>
      <c r="V32" s="10"/>
    </row>
    <row r="33" spans="1:22" ht="12.75">
      <c r="A33">
        <v>8</v>
      </c>
      <c r="B33" t="s">
        <v>13</v>
      </c>
      <c r="C33">
        <v>101</v>
      </c>
      <c r="D33" s="1">
        <v>-299422.5</v>
      </c>
      <c r="E33" s="1">
        <v>653218.7</v>
      </c>
      <c r="F33" s="1">
        <v>-175866.9</v>
      </c>
      <c r="G33" s="1">
        <v>-752503.1</v>
      </c>
      <c r="H33" s="1">
        <v>-189527.8</v>
      </c>
      <c r="I33" s="1">
        <v>536722.1</v>
      </c>
      <c r="K33" s="1">
        <f t="shared" si="7"/>
        <v>347250.6299805085</v>
      </c>
      <c r="L33">
        <v>9</v>
      </c>
      <c r="M33" s="3">
        <f>K33/L33</f>
        <v>38583.40333116761</v>
      </c>
      <c r="N33" s="3">
        <f>M33*0.2248</f>
        <v>8673.549068846478</v>
      </c>
      <c r="O33" s="3">
        <f>-E33/L33</f>
        <v>-72579.85555555555</v>
      </c>
      <c r="P33" s="3">
        <f>O33*0.2248</f>
        <v>-16315.951528888887</v>
      </c>
      <c r="R33" s="2">
        <v>45796.77795</v>
      </c>
      <c r="S33" t="s">
        <v>13</v>
      </c>
      <c r="T33" s="10">
        <f>N33/(R33-P33*(1-0.118))</f>
        <v>0.14410893753715348</v>
      </c>
      <c r="U33" s="1">
        <v>30</v>
      </c>
      <c r="V33" s="10"/>
    </row>
    <row r="34" spans="1:22" ht="12.75">
      <c r="A34">
        <v>32</v>
      </c>
      <c r="B34" t="s">
        <v>37</v>
      </c>
      <c r="C34">
        <v>101</v>
      </c>
      <c r="D34" s="1">
        <v>-99666.18</v>
      </c>
      <c r="E34" s="1">
        <v>1871545</v>
      </c>
      <c r="F34" s="1">
        <v>13565.99</v>
      </c>
      <c r="G34" s="1">
        <v>-234399.4</v>
      </c>
      <c r="H34" s="1">
        <v>-24247.94</v>
      </c>
      <c r="I34" s="1">
        <v>1356344</v>
      </c>
      <c r="K34" s="1">
        <f t="shared" si="7"/>
        <v>100585.20527628553</v>
      </c>
      <c r="L34">
        <v>0</v>
      </c>
      <c r="M34" s="5"/>
      <c r="N34" s="3"/>
      <c r="O34" s="3"/>
      <c r="P34" s="3"/>
      <c r="S34" t="s">
        <v>37</v>
      </c>
      <c r="T34" s="10">
        <f>K34/E34</f>
        <v>0.05374447596840339</v>
      </c>
      <c r="U34" s="1">
        <v>31</v>
      </c>
      <c r="V34" s="10"/>
    </row>
    <row r="35" spans="13:22" ht="12.75">
      <c r="M35" s="3"/>
      <c r="N35" s="3"/>
      <c r="O35" s="3"/>
      <c r="P35" s="3"/>
      <c r="U35" s="1">
        <v>32</v>
      </c>
      <c r="V35" s="10"/>
    </row>
    <row r="36" spans="1:22" ht="12.75">
      <c r="A36">
        <v>15</v>
      </c>
      <c r="B36" t="s">
        <v>20</v>
      </c>
      <c r="C36">
        <v>102</v>
      </c>
      <c r="D36" s="1">
        <v>-761554.3</v>
      </c>
      <c r="E36" s="1">
        <v>868904.4</v>
      </c>
      <c r="F36" s="1">
        <v>103664.9</v>
      </c>
      <c r="G36" s="1">
        <v>576948.6</v>
      </c>
      <c r="H36" s="1">
        <v>327901.7</v>
      </c>
      <c r="I36" s="1">
        <v>791428.2</v>
      </c>
      <c r="K36" s="1">
        <f aca="true" t="shared" si="8" ref="K36:K42">SQRT(D36^2+F36^2)</f>
        <v>768577.4933866462</v>
      </c>
      <c r="L36">
        <v>8</v>
      </c>
      <c r="M36" s="3">
        <f aca="true" t="shared" si="9" ref="M36:M41">K36/L36</f>
        <v>96072.18667333077</v>
      </c>
      <c r="N36" s="3">
        <f aca="true" t="shared" si="10" ref="N36:N41">M36*0.2248</f>
        <v>21597.027564164757</v>
      </c>
      <c r="O36" s="3">
        <f aca="true" t="shared" si="11" ref="O36:O41">-E36/L36</f>
        <v>-108613.05</v>
      </c>
      <c r="P36" s="3">
        <f aca="true" t="shared" si="12" ref="P36:P41">O36*0.2248</f>
        <v>-24416.21364</v>
      </c>
      <c r="R36" s="2">
        <v>45796.77795</v>
      </c>
      <c r="S36" t="s">
        <v>20</v>
      </c>
      <c r="T36" s="10">
        <f aca="true" t="shared" si="13" ref="T36:T41">N36/(R36-P36*(1-0.118))</f>
        <v>0.3207548650599638</v>
      </c>
      <c r="U36" s="1">
        <v>33</v>
      </c>
      <c r="V36" s="10"/>
    </row>
    <row r="37" spans="1:22" ht="12.75">
      <c r="A37">
        <v>16</v>
      </c>
      <c r="B37" t="s">
        <v>21</v>
      </c>
      <c r="C37">
        <v>102</v>
      </c>
      <c r="D37" s="1">
        <v>-33047.67</v>
      </c>
      <c r="E37" s="1">
        <v>21353.68</v>
      </c>
      <c r="F37" s="1">
        <v>-20123.27</v>
      </c>
      <c r="G37" s="1">
        <v>7817.013</v>
      </c>
      <c r="H37" s="1">
        <v>32765.21</v>
      </c>
      <c r="I37" s="1">
        <v>33385.2</v>
      </c>
      <c r="K37" s="1">
        <f t="shared" si="8"/>
        <v>38692.30528053091</v>
      </c>
      <c r="L37">
        <v>3</v>
      </c>
      <c r="M37" s="3">
        <f t="shared" si="9"/>
        <v>12897.435093510305</v>
      </c>
      <c r="N37" s="3">
        <f t="shared" si="10"/>
        <v>2899.3434090211167</v>
      </c>
      <c r="O37" s="3">
        <f t="shared" si="11"/>
        <v>-7117.893333333333</v>
      </c>
      <c r="P37" s="3">
        <f t="shared" si="12"/>
        <v>-1600.1024213333333</v>
      </c>
      <c r="R37" s="2">
        <v>45796.77795</v>
      </c>
      <c r="S37" t="s">
        <v>21</v>
      </c>
      <c r="T37" s="10">
        <f t="shared" si="13"/>
        <v>0.06141626875049509</v>
      </c>
      <c r="U37" s="1">
        <v>34</v>
      </c>
      <c r="V37" s="10"/>
    </row>
    <row r="38" spans="1:22" ht="12.75">
      <c r="A38">
        <v>17</v>
      </c>
      <c r="B38" t="s">
        <v>22</v>
      </c>
      <c r="C38">
        <v>102</v>
      </c>
      <c r="D38" s="1">
        <v>24333.8</v>
      </c>
      <c r="E38" s="1">
        <v>-93011.45</v>
      </c>
      <c r="F38" s="1">
        <v>-63770.89</v>
      </c>
      <c r="G38" s="1">
        <v>-2052.171</v>
      </c>
      <c r="H38" s="1">
        <v>143615.1</v>
      </c>
      <c r="I38" s="1">
        <v>-212150.3</v>
      </c>
      <c r="K38" s="1">
        <f t="shared" si="8"/>
        <v>68255.84395370187</v>
      </c>
      <c r="L38">
        <v>6</v>
      </c>
      <c r="M38" s="3">
        <f t="shared" si="9"/>
        <v>11375.973992283645</v>
      </c>
      <c r="N38" s="3">
        <f t="shared" si="10"/>
        <v>2557.3189534653634</v>
      </c>
      <c r="O38" s="3">
        <f t="shared" si="11"/>
        <v>15501.908333333333</v>
      </c>
      <c r="P38" s="3">
        <f t="shared" si="12"/>
        <v>3484.828993333333</v>
      </c>
      <c r="R38" s="2">
        <v>45796.77795</v>
      </c>
      <c r="S38" t="s">
        <v>22</v>
      </c>
      <c r="T38" s="10">
        <f t="shared" si="13"/>
        <v>0.0598579090736479</v>
      </c>
      <c r="U38" s="1">
        <v>35</v>
      </c>
      <c r="V38" s="10"/>
    </row>
    <row r="39" spans="1:22" ht="12.75">
      <c r="A39">
        <v>19</v>
      </c>
      <c r="B39" t="s">
        <v>24</v>
      </c>
      <c r="C39">
        <v>102</v>
      </c>
      <c r="D39" s="1">
        <v>39554.44</v>
      </c>
      <c r="E39" s="1">
        <v>-141764.7</v>
      </c>
      <c r="F39" s="1">
        <v>-7551.866</v>
      </c>
      <c r="G39" s="1">
        <v>81628.69</v>
      </c>
      <c r="H39" s="1">
        <v>38669.04</v>
      </c>
      <c r="I39" s="1">
        <v>-291685.4</v>
      </c>
      <c r="K39" s="1">
        <f t="shared" si="8"/>
        <v>40268.90119925742</v>
      </c>
      <c r="L39">
        <v>2</v>
      </c>
      <c r="M39" s="3">
        <f t="shared" si="9"/>
        <v>20134.45059962871</v>
      </c>
      <c r="N39" s="3">
        <f t="shared" si="10"/>
        <v>4526.224494796535</v>
      </c>
      <c r="O39" s="3">
        <f t="shared" si="11"/>
        <v>70882.35</v>
      </c>
      <c r="P39" s="3">
        <f t="shared" si="12"/>
        <v>15934.352280000001</v>
      </c>
      <c r="R39" s="2">
        <v>45796.77795</v>
      </c>
      <c r="S39" t="s">
        <v>24</v>
      </c>
      <c r="T39" s="10">
        <f t="shared" si="13"/>
        <v>0.14259112977551613</v>
      </c>
      <c r="U39" s="1">
        <v>36</v>
      </c>
      <c r="V39" s="10"/>
    </row>
    <row r="40" spans="1:22" ht="12.75">
      <c r="A40">
        <v>20</v>
      </c>
      <c r="B40" t="s">
        <v>25</v>
      </c>
      <c r="C40">
        <v>102</v>
      </c>
      <c r="D40" s="1">
        <v>54598.65</v>
      </c>
      <c r="E40" s="1">
        <v>-511157.9</v>
      </c>
      <c r="F40" s="1">
        <v>126691.8</v>
      </c>
      <c r="G40" s="1">
        <v>455225.2</v>
      </c>
      <c r="H40" s="1">
        <v>-175789.4</v>
      </c>
      <c r="I40" s="1">
        <v>-884417.9</v>
      </c>
      <c r="K40" s="1">
        <f t="shared" si="8"/>
        <v>137955.87979155692</v>
      </c>
      <c r="L40">
        <v>5</v>
      </c>
      <c r="M40" s="3">
        <f t="shared" si="9"/>
        <v>27591.17595831138</v>
      </c>
      <c r="N40" s="3">
        <f t="shared" si="10"/>
        <v>6202.496355428399</v>
      </c>
      <c r="O40" s="3">
        <f t="shared" si="11"/>
        <v>102231.58</v>
      </c>
      <c r="P40" s="3">
        <f t="shared" si="12"/>
        <v>22981.659184</v>
      </c>
      <c r="R40" s="2">
        <v>45796.77795</v>
      </c>
      <c r="S40" t="s">
        <v>25</v>
      </c>
      <c r="T40" s="10">
        <f t="shared" si="13"/>
        <v>0.24297831311406382</v>
      </c>
      <c r="U40" s="1">
        <v>37</v>
      </c>
      <c r="V40" s="10"/>
    </row>
    <row r="41" spans="1:22" ht="12.75">
      <c r="A41">
        <v>18</v>
      </c>
      <c r="B41" t="s">
        <v>23</v>
      </c>
      <c r="C41">
        <v>102</v>
      </c>
      <c r="D41" s="1">
        <v>-25375.06</v>
      </c>
      <c r="E41" s="1">
        <v>806652.5</v>
      </c>
      <c r="F41" s="1">
        <v>-373537.7</v>
      </c>
      <c r="G41" s="1">
        <v>-840420</v>
      </c>
      <c r="H41" s="1">
        <v>254274.4</v>
      </c>
      <c r="I41" s="1">
        <v>691717.3</v>
      </c>
      <c r="K41" s="1">
        <f t="shared" si="8"/>
        <v>374398.5937357319</v>
      </c>
      <c r="L41">
        <v>5</v>
      </c>
      <c r="M41" s="3">
        <f t="shared" si="9"/>
        <v>74879.71874714638</v>
      </c>
      <c r="N41" s="3">
        <f t="shared" si="10"/>
        <v>16832.960774358507</v>
      </c>
      <c r="O41" s="3">
        <f t="shared" si="11"/>
        <v>-161330.5</v>
      </c>
      <c r="P41" s="3">
        <f t="shared" si="12"/>
        <v>-36267.0964</v>
      </c>
      <c r="R41" s="2">
        <v>45796.77795</v>
      </c>
      <c r="S41" t="s">
        <v>23</v>
      </c>
      <c r="T41" s="10">
        <f t="shared" si="13"/>
        <v>0.21640547571553398</v>
      </c>
      <c r="U41" s="1">
        <v>38</v>
      </c>
      <c r="V41" s="10"/>
    </row>
    <row r="42" spans="1:22" ht="12.75">
      <c r="A42">
        <v>33</v>
      </c>
      <c r="B42" t="s">
        <v>38</v>
      </c>
      <c r="C42">
        <v>102</v>
      </c>
      <c r="D42" s="1">
        <v>-38801.06</v>
      </c>
      <c r="E42" s="1">
        <v>1550913</v>
      </c>
      <c r="F42" s="1">
        <v>976.9405</v>
      </c>
      <c r="G42" s="1">
        <v>-342622.3</v>
      </c>
      <c r="H42" s="1">
        <v>-11368.69</v>
      </c>
      <c r="I42" s="1">
        <v>857623.4</v>
      </c>
      <c r="K42" s="1">
        <f t="shared" si="8"/>
        <v>38813.35684869501</v>
      </c>
      <c r="L42">
        <v>0</v>
      </c>
      <c r="M42" s="5"/>
      <c r="N42" s="3"/>
      <c r="O42" s="3"/>
      <c r="P42" s="3"/>
      <c r="S42" t="s">
        <v>38</v>
      </c>
      <c r="T42" s="10">
        <f>K42/E42</f>
        <v>0.025026134185924684</v>
      </c>
      <c r="U42" s="1">
        <v>39</v>
      </c>
      <c r="V42" s="10"/>
    </row>
    <row r="43" spans="13:22" ht="12.75">
      <c r="M43" s="3"/>
      <c r="N43" s="3"/>
      <c r="O43" s="3"/>
      <c r="P43" s="3"/>
      <c r="U43" s="1">
        <v>40</v>
      </c>
      <c r="V43" s="10"/>
    </row>
    <row r="44" spans="1:22" ht="12.75">
      <c r="A44">
        <v>27</v>
      </c>
      <c r="B44" t="s">
        <v>32</v>
      </c>
      <c r="C44">
        <v>103</v>
      </c>
      <c r="D44" s="1">
        <v>-603583.1</v>
      </c>
      <c r="E44" s="1">
        <v>78374.53</v>
      </c>
      <c r="F44" s="1">
        <v>-437935.9</v>
      </c>
      <c r="G44" s="1">
        <v>117926.3</v>
      </c>
      <c r="H44" s="1">
        <v>916871.7</v>
      </c>
      <c r="I44" s="1">
        <v>-182975.4</v>
      </c>
      <c r="K44" s="1">
        <f>SQRT(D44^2+F44^2)</f>
        <v>745721.4031489374</v>
      </c>
      <c r="L44">
        <v>16</v>
      </c>
      <c r="M44" s="3">
        <f>K44/L44</f>
        <v>46607.58769680859</v>
      </c>
      <c r="N44" s="3">
        <f>M44*0.2248</f>
        <v>10477.38571424257</v>
      </c>
      <c r="O44" s="3">
        <f>-E44/L44</f>
        <v>-4898.408125</v>
      </c>
      <c r="P44" s="3">
        <f>O44*0.2248</f>
        <v>-1101.1621465</v>
      </c>
      <c r="R44" s="2">
        <v>45796.77795</v>
      </c>
      <c r="S44" t="s">
        <v>32</v>
      </c>
      <c r="T44" s="10">
        <f>N44/(R44-P44*(1-0.118))</f>
        <v>0.2240289311152311</v>
      </c>
      <c r="U44" s="1">
        <v>41</v>
      </c>
      <c r="V44" s="10"/>
    </row>
    <row r="45" spans="1:22" ht="12.75">
      <c r="A45">
        <v>28</v>
      </c>
      <c r="B45" t="s">
        <v>33</v>
      </c>
      <c r="C45">
        <v>103</v>
      </c>
      <c r="D45" s="1">
        <v>446345</v>
      </c>
      <c r="E45" s="1">
        <v>-69761.16</v>
      </c>
      <c r="F45" s="1">
        <v>-341901.6</v>
      </c>
      <c r="G45" s="1">
        <v>13882.85</v>
      </c>
      <c r="H45" s="1">
        <v>666439.3</v>
      </c>
      <c r="I45" s="1">
        <v>-413506.7</v>
      </c>
      <c r="K45" s="1">
        <f>SQRT(D45^2+F45^2)</f>
        <v>562245.9987474878</v>
      </c>
      <c r="L45">
        <v>16</v>
      </c>
      <c r="M45" s="3">
        <f>K45/L45</f>
        <v>35140.37492171799</v>
      </c>
      <c r="N45" s="3">
        <f>M45*0.2248</f>
        <v>7899.556282402204</v>
      </c>
      <c r="O45" s="3">
        <f>-E45/L45</f>
        <v>4360.0725</v>
      </c>
      <c r="P45" s="3">
        <f>O45*0.2248</f>
        <v>980.144298</v>
      </c>
      <c r="R45" s="2">
        <v>45796.77795</v>
      </c>
      <c r="S45" t="s">
        <v>33</v>
      </c>
      <c r="T45" s="10">
        <f>N45/(R45-P45*(1-0.118))</f>
        <v>0.17581022830125562</v>
      </c>
      <c r="U45" s="1">
        <v>42</v>
      </c>
      <c r="V45" s="10"/>
    </row>
    <row r="46" spans="1:22" ht="12.75">
      <c r="A46">
        <v>34</v>
      </c>
      <c r="B46" t="s">
        <v>39</v>
      </c>
      <c r="C46">
        <v>103</v>
      </c>
      <c r="D46" s="1">
        <v>6765.497</v>
      </c>
      <c r="E46" s="1">
        <v>2535520</v>
      </c>
      <c r="F46" s="1">
        <v>-3230.765</v>
      </c>
      <c r="G46" s="1">
        <v>-55140.02</v>
      </c>
      <c r="H46" s="1">
        <v>4830.206</v>
      </c>
      <c r="I46" s="1">
        <v>1575527</v>
      </c>
      <c r="K46" s="1">
        <f>SQRT(D46^2+F46^2)</f>
        <v>7497.3189969637815</v>
      </c>
      <c r="L46">
        <v>0</v>
      </c>
      <c r="M46" s="5"/>
      <c r="N46" s="3"/>
      <c r="O46" s="3"/>
      <c r="P46" s="3"/>
      <c r="S46" t="s">
        <v>39</v>
      </c>
      <c r="T46" s="10">
        <f>K46/E46</f>
        <v>0.0029569157399522705</v>
      </c>
      <c r="U46" s="1">
        <v>43</v>
      </c>
      <c r="V46" s="10"/>
    </row>
    <row r="47" spans="13:22" ht="12.75">
      <c r="M47" s="3"/>
      <c r="N47" s="3"/>
      <c r="O47" s="3"/>
      <c r="P47" s="3"/>
      <c r="V47" s="10"/>
    </row>
    <row r="48" spans="1:22" ht="12.75">
      <c r="A48" s="4" t="s">
        <v>57</v>
      </c>
      <c r="M48" s="3"/>
      <c r="N48" s="6">
        <f>MAX(N4:N39)</f>
        <v>25359.598835420737</v>
      </c>
      <c r="O48" s="3"/>
      <c r="P48" s="6">
        <f>MAX(P4:P39)</f>
        <v>16991.545466666666</v>
      </c>
      <c r="T48" s="11">
        <f>MAX(T4:T39)</f>
        <v>0.4013662060312821</v>
      </c>
      <c r="V48" s="11"/>
    </row>
    <row r="49" spans="1:22" ht="12.75">
      <c r="A49">
        <v>38</v>
      </c>
      <c r="B49" t="s">
        <v>43</v>
      </c>
      <c r="C49">
        <v>0</v>
      </c>
      <c r="D49" s="1">
        <v>-236624</v>
      </c>
      <c r="E49" s="1">
        <v>2449180</v>
      </c>
      <c r="F49" s="1">
        <v>256215.2</v>
      </c>
      <c r="G49" s="1">
        <v>-8979.261</v>
      </c>
      <c r="H49" s="1">
        <v>-422665.6</v>
      </c>
      <c r="I49" s="1">
        <v>1286444</v>
      </c>
      <c r="K49" s="1">
        <f aca="true" t="shared" si="14" ref="K49:K55">SQRT(D49^2+F49^2)</f>
        <v>348765.1732714148</v>
      </c>
      <c r="L49">
        <v>20</v>
      </c>
      <c r="M49" s="3">
        <f aca="true" t="shared" si="15" ref="M49:M55">K49/L49</f>
        <v>17438.25866357074</v>
      </c>
      <c r="N49" s="3">
        <f aca="true" t="shared" si="16" ref="N49:N55">M49*0.2248</f>
        <v>3920.1205475707025</v>
      </c>
      <c r="O49" s="3">
        <f aca="true" t="shared" si="17" ref="O49:O55">-E49/L49</f>
        <v>-122459</v>
      </c>
      <c r="P49" s="3">
        <f aca="true" t="shared" si="18" ref="P49:P55">O49*0.2248</f>
        <v>-27528.7832</v>
      </c>
      <c r="R49" s="2">
        <v>45796.77795</v>
      </c>
      <c r="S49" t="s">
        <v>43</v>
      </c>
      <c r="T49" s="10">
        <f aca="true" t="shared" si="19" ref="T49:T55">N49/(R49-P49*(1-0.118))</f>
        <v>0.05594005640125797</v>
      </c>
      <c r="V49" s="10"/>
    </row>
    <row r="50" spans="1:22" ht="12.75">
      <c r="A50">
        <v>39</v>
      </c>
      <c r="B50" t="s">
        <v>44</v>
      </c>
      <c r="C50">
        <v>101</v>
      </c>
      <c r="D50" s="1">
        <v>-245972.8</v>
      </c>
      <c r="E50" s="1">
        <v>2480957</v>
      </c>
      <c r="F50" s="1">
        <v>222752</v>
      </c>
      <c r="G50" s="1">
        <v>-118993.9</v>
      </c>
      <c r="H50" s="1">
        <v>-276544.5</v>
      </c>
      <c r="I50" s="1">
        <v>1198157</v>
      </c>
      <c r="K50" s="1">
        <f t="shared" si="14"/>
        <v>331844.95151175646</v>
      </c>
      <c r="L50">
        <v>26</v>
      </c>
      <c r="M50" s="3">
        <f t="shared" si="15"/>
        <v>12763.267365836788</v>
      </c>
      <c r="N50" s="3">
        <f t="shared" si="16"/>
        <v>2869.18250384011</v>
      </c>
      <c r="O50" s="3">
        <f t="shared" si="17"/>
        <v>-95421.42307692308</v>
      </c>
      <c r="P50" s="3">
        <f t="shared" si="18"/>
        <v>-21450.73590769231</v>
      </c>
      <c r="R50" s="2">
        <v>45796.77795</v>
      </c>
      <c r="S50" t="s">
        <v>44</v>
      </c>
      <c r="T50" s="10">
        <f t="shared" si="19"/>
        <v>0.04433475501363814</v>
      </c>
      <c r="V50" s="10"/>
    </row>
    <row r="51" spans="1:22" ht="12.75">
      <c r="A51">
        <v>40</v>
      </c>
      <c r="B51" t="s">
        <v>45</v>
      </c>
      <c r="C51">
        <v>102</v>
      </c>
      <c r="D51" s="1">
        <v>-740291.2</v>
      </c>
      <c r="E51" s="1">
        <v>2501890</v>
      </c>
      <c r="F51" s="1">
        <v>-233650</v>
      </c>
      <c r="G51" s="1">
        <v>-63475.04</v>
      </c>
      <c r="H51" s="1">
        <v>610067.4</v>
      </c>
      <c r="I51" s="1">
        <v>985900.6</v>
      </c>
      <c r="K51" s="1">
        <f t="shared" si="14"/>
        <v>776288.2089130556</v>
      </c>
      <c r="L51">
        <v>29</v>
      </c>
      <c r="M51" s="3">
        <f t="shared" si="15"/>
        <v>26768.5589280364</v>
      </c>
      <c r="N51" s="3">
        <f t="shared" si="16"/>
        <v>6017.572047022582</v>
      </c>
      <c r="O51" s="3">
        <f t="shared" si="17"/>
        <v>-86272.06896551725</v>
      </c>
      <c r="P51" s="3">
        <f t="shared" si="18"/>
        <v>-19393.961103448277</v>
      </c>
      <c r="R51" s="2">
        <v>45796.77795</v>
      </c>
      <c r="S51" t="s">
        <v>45</v>
      </c>
      <c r="T51" s="10">
        <f t="shared" si="19"/>
        <v>0.09566544741755915</v>
      </c>
      <c r="V51" s="10"/>
    </row>
    <row r="52" spans="1:22" ht="12.75">
      <c r="A52">
        <v>41</v>
      </c>
      <c r="B52" t="s">
        <v>46</v>
      </c>
      <c r="C52">
        <v>103</v>
      </c>
      <c r="D52" s="1">
        <v>-150472.6</v>
      </c>
      <c r="E52" s="1">
        <v>2544134</v>
      </c>
      <c r="F52" s="1">
        <v>-783068.3</v>
      </c>
      <c r="G52" s="1">
        <v>76669.09</v>
      </c>
      <c r="H52" s="1">
        <v>1588141</v>
      </c>
      <c r="I52" s="1">
        <v>979045.4</v>
      </c>
      <c r="K52" s="1">
        <f t="shared" si="14"/>
        <v>797394.4856942829</v>
      </c>
      <c r="L52">
        <v>32</v>
      </c>
      <c r="M52" s="3">
        <f t="shared" si="15"/>
        <v>24918.57767794634</v>
      </c>
      <c r="N52" s="3">
        <f t="shared" si="16"/>
        <v>5601.696262002338</v>
      </c>
      <c r="O52" s="3">
        <f t="shared" si="17"/>
        <v>-79504.1875</v>
      </c>
      <c r="P52" s="3">
        <f t="shared" si="18"/>
        <v>-17872.54135</v>
      </c>
      <c r="R52" s="2">
        <v>45796.77795</v>
      </c>
      <c r="S52" t="s">
        <v>46</v>
      </c>
      <c r="T52" s="10">
        <f t="shared" si="19"/>
        <v>0.09099518447773614</v>
      </c>
      <c r="V52" s="10"/>
    </row>
    <row r="53" spans="1:22" ht="12.75">
      <c r="A53">
        <v>42</v>
      </c>
      <c r="B53" t="s">
        <v>47</v>
      </c>
      <c r="C53">
        <v>111</v>
      </c>
      <c r="D53" s="1">
        <v>-198734.8</v>
      </c>
      <c r="E53" s="1">
        <v>2319097</v>
      </c>
      <c r="F53" s="1">
        <v>222752</v>
      </c>
      <c r="G53" s="1">
        <v>102067.5</v>
      </c>
      <c r="H53" s="1">
        <v>-282666.4</v>
      </c>
      <c r="I53" s="1">
        <v>1198199</v>
      </c>
      <c r="K53" s="1">
        <f t="shared" si="14"/>
        <v>298519.63793867896</v>
      </c>
      <c r="L53">
        <v>26</v>
      </c>
      <c r="M53" s="3">
        <f t="shared" si="15"/>
        <v>11481.524536103037</v>
      </c>
      <c r="N53" s="3">
        <f t="shared" si="16"/>
        <v>2581.046715715963</v>
      </c>
      <c r="O53" s="3">
        <f t="shared" si="17"/>
        <v>-89196.03846153847</v>
      </c>
      <c r="P53" s="3">
        <f t="shared" si="18"/>
        <v>-20051.26944615385</v>
      </c>
      <c r="R53" s="2">
        <v>45796.77795</v>
      </c>
      <c r="S53" t="s">
        <v>47</v>
      </c>
      <c r="T53" s="10">
        <f t="shared" si="19"/>
        <v>0.040657931590587865</v>
      </c>
      <c r="V53" s="10"/>
    </row>
    <row r="54" spans="1:22" ht="12.75">
      <c r="A54">
        <v>43</v>
      </c>
      <c r="B54" t="s">
        <v>48</v>
      </c>
      <c r="C54">
        <v>112</v>
      </c>
      <c r="D54" s="1">
        <v>377762.3</v>
      </c>
      <c r="E54" s="1">
        <v>2197692</v>
      </c>
      <c r="F54" s="1">
        <v>-233650.1</v>
      </c>
      <c r="G54" s="1">
        <v>49531.8</v>
      </c>
      <c r="H54" s="1">
        <v>598576.1</v>
      </c>
      <c r="I54" s="1">
        <v>985939.8</v>
      </c>
      <c r="K54" s="1">
        <f t="shared" si="14"/>
        <v>444180.95921741176</v>
      </c>
      <c r="L54">
        <v>29</v>
      </c>
      <c r="M54" s="3">
        <f t="shared" si="15"/>
        <v>15316.584800600405</v>
      </c>
      <c r="N54" s="3">
        <f t="shared" si="16"/>
        <v>3443.168263174971</v>
      </c>
      <c r="O54" s="3">
        <f t="shared" si="17"/>
        <v>-75782.4827586207</v>
      </c>
      <c r="P54" s="3">
        <f t="shared" si="18"/>
        <v>-17035.902124137934</v>
      </c>
      <c r="R54" s="2">
        <v>45796.77795</v>
      </c>
      <c r="S54" t="s">
        <v>48</v>
      </c>
      <c r="T54" s="10">
        <f t="shared" si="19"/>
        <v>0.05661015996807496</v>
      </c>
      <c r="V54" s="10"/>
    </row>
    <row r="55" spans="1:22" ht="12.75">
      <c r="A55">
        <v>44</v>
      </c>
      <c r="B55" t="s">
        <v>49</v>
      </c>
      <c r="C55">
        <v>113</v>
      </c>
      <c r="D55" s="1">
        <v>-150472.6</v>
      </c>
      <c r="E55" s="1">
        <v>2544134</v>
      </c>
      <c r="F55" s="1">
        <v>-783068.3</v>
      </c>
      <c r="G55" s="1">
        <v>76669.09</v>
      </c>
      <c r="H55" s="1">
        <v>1588141</v>
      </c>
      <c r="I55" s="1">
        <v>979045.4</v>
      </c>
      <c r="K55" s="1">
        <f t="shared" si="14"/>
        <v>797394.4856942829</v>
      </c>
      <c r="L55">
        <v>32</v>
      </c>
      <c r="M55" s="3">
        <f t="shared" si="15"/>
        <v>24918.57767794634</v>
      </c>
      <c r="N55" s="3">
        <f t="shared" si="16"/>
        <v>5601.696262002338</v>
      </c>
      <c r="O55" s="3">
        <f t="shared" si="17"/>
        <v>-79504.1875</v>
      </c>
      <c r="P55" s="3">
        <f t="shared" si="18"/>
        <v>-17872.54135</v>
      </c>
      <c r="R55" s="2">
        <v>45796.77795</v>
      </c>
      <c r="S55" t="s">
        <v>49</v>
      </c>
      <c r="T55" s="10">
        <f t="shared" si="19"/>
        <v>0.09099518447773614</v>
      </c>
      <c r="V55" s="10"/>
    </row>
    <row r="56" spans="13:22" ht="12.75">
      <c r="M56" s="3"/>
      <c r="N56" s="6">
        <f>MAX(N49:N55)</f>
        <v>6017.572047022582</v>
      </c>
      <c r="O56" s="6"/>
      <c r="P56" s="6">
        <f>MAX(P49:P55)</f>
        <v>-17035.902124137934</v>
      </c>
      <c r="T56" s="11">
        <f>MAX(T49:T55)</f>
        <v>0.09566544741755915</v>
      </c>
      <c r="V56" s="11"/>
    </row>
    <row r="57" spans="2:19" ht="12.75">
      <c r="B57" t="s">
        <v>43</v>
      </c>
      <c r="C57">
        <v>0</v>
      </c>
      <c r="D57" s="1">
        <f aca="true" t="shared" si="20" ref="D57:I57">SUM(D4:D7)+D41</f>
        <v>-175847.73299999995</v>
      </c>
      <c r="E57" s="1">
        <f t="shared" si="20"/>
        <v>3350786.41</v>
      </c>
      <c r="F57" s="1">
        <f t="shared" si="20"/>
        <v>-1156606.055</v>
      </c>
      <c r="G57" s="1">
        <f t="shared" si="20"/>
        <v>-763750.99</v>
      </c>
      <c r="H57" s="1">
        <f t="shared" si="20"/>
        <v>1842415.697</v>
      </c>
      <c r="I57" s="1">
        <f t="shared" si="20"/>
        <v>1670762.6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436692.717</v>
      </c>
      <c r="E58" s="1">
        <f t="shared" si="21"/>
        <v>1943749</v>
      </c>
      <c r="F58" s="1">
        <f t="shared" si="21"/>
        <v>285705.28450000007</v>
      </c>
      <c r="G58" s="1">
        <f t="shared" si="21"/>
        <v>-983041.74</v>
      </c>
      <c r="H58" s="1">
        <f t="shared" si="21"/>
        <v>-6321.041000000025</v>
      </c>
      <c r="I58" s="1">
        <f t="shared" si="21"/>
        <v>771538.3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-123542.50999999995</v>
      </c>
      <c r="E59" s="1">
        <f t="shared" si="22"/>
        <v>2426471.6999999993</v>
      </c>
      <c r="F59" s="1">
        <f t="shared" si="22"/>
        <v>252008.227</v>
      </c>
      <c r="G59" s="1">
        <f t="shared" si="22"/>
        <v>171584.59999999998</v>
      </c>
      <c r="H59" s="1">
        <f t="shared" si="22"/>
        <v>-424222.82000000007</v>
      </c>
      <c r="I59" s="1">
        <f t="shared" si="22"/>
        <v>1139021.1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-1365137.4</v>
      </c>
      <c r="E60" s="1">
        <f t="shared" si="23"/>
        <v>947278.93</v>
      </c>
      <c r="F60" s="1">
        <f t="shared" si="23"/>
        <v>-334271</v>
      </c>
      <c r="G60" s="1">
        <f t="shared" si="23"/>
        <v>694874.9</v>
      </c>
      <c r="H60" s="1">
        <f t="shared" si="23"/>
        <v>1244773.4</v>
      </c>
      <c r="I60" s="1">
        <f t="shared" si="23"/>
        <v>608452.7999999999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366761.659</v>
      </c>
      <c r="E61" s="1">
        <f t="shared" si="24"/>
        <v>-68578.23000000001</v>
      </c>
      <c r="F61" s="1">
        <f t="shared" si="24"/>
        <v>-631271.665</v>
      </c>
      <c r="G61" s="1">
        <f t="shared" si="24"/>
        <v>589004.0399999999</v>
      </c>
      <c r="H61" s="1">
        <f t="shared" si="24"/>
        <v>1151147.48</v>
      </c>
      <c r="I61" s="1">
        <f t="shared" si="24"/>
        <v>-1066661.28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-139541.15300000002</v>
      </c>
      <c r="E62" s="1">
        <f t="shared" si="25"/>
        <v>3144931.84</v>
      </c>
      <c r="F62" s="1">
        <f t="shared" si="25"/>
        <v>205955.26499999998</v>
      </c>
      <c r="G62" s="1">
        <f t="shared" si="25"/>
        <v>60265.509999999915</v>
      </c>
      <c r="H62" s="1">
        <f t="shared" si="25"/>
        <v>-247466.2939999999</v>
      </c>
      <c r="I62" s="1">
        <f t="shared" si="25"/>
        <v>1417340.44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63888.240000000005</v>
      </c>
      <c r="E63" s="1">
        <f t="shared" si="26"/>
        <v>-234776.15000000002</v>
      </c>
      <c r="F63" s="1">
        <f t="shared" si="26"/>
        <v>-71322.756</v>
      </c>
      <c r="G63" s="1">
        <f t="shared" si="26"/>
        <v>79576.519</v>
      </c>
      <c r="H63" s="1">
        <f t="shared" si="26"/>
        <v>182284.14</v>
      </c>
      <c r="I63" s="1">
        <f t="shared" si="26"/>
        <v>-503835.7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 V4:V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C20" sqref="C20"/>
    </sheetView>
  </sheetViews>
  <sheetFormatPr defaultColWidth="9.140625" defaultRowHeight="12.75"/>
  <cols>
    <col min="4" max="6" width="9.140625" style="1" customWidth="1"/>
    <col min="7" max="9" width="9.140625" style="1" hidden="1" customWidth="1"/>
    <col min="10" max="10" width="3.57421875" style="0" customWidth="1"/>
    <col min="11" max="11" width="9.140625" style="1" customWidth="1"/>
    <col min="12" max="12" width="6.00390625" style="0" customWidth="1"/>
    <col min="13" max="13" width="12.8515625" style="2" customWidth="1"/>
    <col min="14" max="14" width="9.140625" style="1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67</v>
      </c>
    </row>
    <row r="2" spans="1:20" ht="12.75" customHeight="1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-268388.6</v>
      </c>
      <c r="E4" s="1">
        <v>-209222.3</v>
      </c>
      <c r="F4" s="1">
        <v>28693.97</v>
      </c>
      <c r="G4" s="1">
        <v>-105838.6</v>
      </c>
      <c r="H4" s="1">
        <v>170075.4</v>
      </c>
      <c r="I4" s="1">
        <v>-472116.7</v>
      </c>
      <c r="K4" s="1">
        <f>SQRT(D4^2+F4^2)</f>
        <v>269918.1070701276</v>
      </c>
      <c r="L4">
        <v>16</v>
      </c>
      <c r="M4" s="7">
        <f>K4/L4</f>
        <v>16869.881691882976</v>
      </c>
      <c r="N4" s="7">
        <f>M4*0.2248</f>
        <v>3792.349404335293</v>
      </c>
      <c r="O4" s="7">
        <f>-E4/L4</f>
        <v>13076.39375</v>
      </c>
      <c r="P4" s="7">
        <f>O4*0.2248</f>
        <v>2939.5733149999996</v>
      </c>
      <c r="R4" s="2">
        <v>45796.77795</v>
      </c>
      <c r="S4" t="s">
        <v>34</v>
      </c>
      <c r="T4" s="10">
        <f>N4/(R4-P4*(1-0.118))</f>
        <v>0.08777758734548924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280261.8</v>
      </c>
      <c r="E5" s="1">
        <v>-200379</v>
      </c>
      <c r="F5" s="1">
        <v>1021.184</v>
      </c>
      <c r="G5" s="1">
        <v>96822.21</v>
      </c>
      <c r="H5" s="1">
        <v>205035.4</v>
      </c>
      <c r="I5" s="1">
        <v>-464809.2</v>
      </c>
      <c r="K5" s="1">
        <f>SQRT(D5^2+F5^2)</f>
        <v>280263.660427109</v>
      </c>
      <c r="L5">
        <v>16</v>
      </c>
      <c r="M5" s="7">
        <f>K5/L5</f>
        <v>17516.47877669431</v>
      </c>
      <c r="N5" s="7">
        <f>M5*0.2248</f>
        <v>3937.704429000881</v>
      </c>
      <c r="O5" s="7">
        <f>-E5/L5</f>
        <v>12523.6875</v>
      </c>
      <c r="P5" s="7">
        <f>O5*0.2248</f>
        <v>2815.32495</v>
      </c>
      <c r="R5" s="2">
        <v>45796.77795</v>
      </c>
      <c r="S5" t="s">
        <v>35</v>
      </c>
      <c r="T5" s="10">
        <f>N5/(R5-P5*(1-0.118))</f>
        <v>0.09091137315126231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-11875.9</v>
      </c>
      <c r="E6" s="1">
        <v>2894454</v>
      </c>
      <c r="F6" s="1">
        <v>-279917.8</v>
      </c>
      <c r="G6" s="1">
        <v>9016.827</v>
      </c>
      <c r="H6" s="1">
        <v>755699.4</v>
      </c>
      <c r="I6" s="1">
        <v>1482742</v>
      </c>
      <c r="K6" s="1">
        <f>SQRT(D6^2+F6^2)</f>
        <v>280169.6124808149</v>
      </c>
      <c r="L6">
        <v>0</v>
      </c>
      <c r="M6" s="8">
        <v>0</v>
      </c>
      <c r="N6" s="7"/>
      <c r="O6" s="8"/>
      <c r="P6" s="8"/>
      <c r="S6" t="s">
        <v>42</v>
      </c>
      <c r="T6" s="10">
        <f>K6/E6</f>
        <v>0.09679532391283983</v>
      </c>
      <c r="U6" s="1">
        <v>3</v>
      </c>
    </row>
    <row r="7" spans="13:21" ht="12.75">
      <c r="M7" s="7"/>
      <c r="N7" s="7"/>
      <c r="O7" s="7"/>
      <c r="P7" s="7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-153039.8</v>
      </c>
      <c r="E8" s="1">
        <v>241571.8</v>
      </c>
      <c r="F8" s="1">
        <v>10354.55</v>
      </c>
      <c r="G8" s="1">
        <v>238024.5</v>
      </c>
      <c r="H8" s="1">
        <v>119057.8</v>
      </c>
      <c r="I8" s="1">
        <v>159314.3</v>
      </c>
      <c r="K8" s="1">
        <f aca="true" t="shared" si="0" ref="K8:K14">SQRT(D8^2+F8^2)</f>
        <v>153389.69029808522</v>
      </c>
      <c r="L8">
        <v>5</v>
      </c>
      <c r="M8" s="7">
        <f aca="true" t="shared" si="1" ref="M8:M13">K8/L8</f>
        <v>30677.938059617045</v>
      </c>
      <c r="N8" s="7">
        <f aca="true" t="shared" si="2" ref="N8:N13">M8*0.2248</f>
        <v>6896.400475801912</v>
      </c>
      <c r="O8" s="7">
        <f aca="true" t="shared" si="3" ref="O8:O13">-E8/L8</f>
        <v>-48314.36</v>
      </c>
      <c r="P8" s="7">
        <f aca="true" t="shared" si="4" ref="P8:P13">O8*0.2248</f>
        <v>-10861.068128</v>
      </c>
      <c r="R8" s="2">
        <v>45796.77795</v>
      </c>
      <c r="S8" t="s">
        <v>26</v>
      </c>
      <c r="T8" s="10">
        <f aca="true" t="shared" si="5" ref="T8:T13">N8/(R8-P8*(1-0.118))</f>
        <v>0.12453717462503616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-102631</v>
      </c>
      <c r="E9" s="1">
        <v>-413000.5</v>
      </c>
      <c r="F9" s="1">
        <v>83711.83</v>
      </c>
      <c r="G9" s="1">
        <v>-368063.7</v>
      </c>
      <c r="H9" s="1">
        <v>-53949.89</v>
      </c>
      <c r="I9" s="1">
        <v>-710326.7</v>
      </c>
      <c r="K9" s="1">
        <f t="shared" si="0"/>
        <v>132441.6575060464</v>
      </c>
      <c r="L9">
        <v>5</v>
      </c>
      <c r="M9" s="7">
        <f t="shared" si="1"/>
        <v>26488.331501209283</v>
      </c>
      <c r="N9" s="7">
        <f t="shared" si="2"/>
        <v>5954.576921471847</v>
      </c>
      <c r="O9" s="7">
        <f t="shared" si="3"/>
        <v>82600.1</v>
      </c>
      <c r="P9" s="7">
        <f t="shared" si="4"/>
        <v>18568.502480000003</v>
      </c>
      <c r="R9" s="2">
        <v>45796.77795</v>
      </c>
      <c r="S9" t="s">
        <v>27</v>
      </c>
      <c r="T9" s="10">
        <f t="shared" si="5"/>
        <v>0.20240335520275296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-19340.92</v>
      </c>
      <c r="E10" s="1">
        <v>-91450.19</v>
      </c>
      <c r="F10" s="1">
        <v>5042.265</v>
      </c>
      <c r="G10" s="1">
        <v>-52259.46</v>
      </c>
      <c r="H10" s="1">
        <v>1052.324</v>
      </c>
      <c r="I10" s="1">
        <v>-187939.2</v>
      </c>
      <c r="K10" s="1">
        <f t="shared" si="0"/>
        <v>19987.386591964067</v>
      </c>
      <c r="L10">
        <v>2</v>
      </c>
      <c r="M10" s="7">
        <f t="shared" si="1"/>
        <v>9993.693295982033</v>
      </c>
      <c r="N10" s="7">
        <f t="shared" si="2"/>
        <v>2246.582252936761</v>
      </c>
      <c r="O10" s="7">
        <f t="shared" si="3"/>
        <v>45725.095</v>
      </c>
      <c r="P10" s="7">
        <f t="shared" si="4"/>
        <v>10279.001356</v>
      </c>
      <c r="R10" s="2">
        <v>45796.77795</v>
      </c>
      <c r="S10" t="s">
        <v>28</v>
      </c>
      <c r="T10" s="10">
        <f t="shared" si="5"/>
        <v>0.06116361324848516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-16279.84</v>
      </c>
      <c r="E11" s="1">
        <v>-217078</v>
      </c>
      <c r="F11" s="1">
        <v>-138203.5</v>
      </c>
      <c r="G11" s="1">
        <v>38603.9</v>
      </c>
      <c r="H11" s="1">
        <v>318976.6</v>
      </c>
      <c r="I11" s="1">
        <v>-493555.9</v>
      </c>
      <c r="K11" s="1">
        <f t="shared" si="0"/>
        <v>139159.04786493618</v>
      </c>
      <c r="L11">
        <v>6</v>
      </c>
      <c r="M11" s="7">
        <f t="shared" si="1"/>
        <v>23193.174644156028</v>
      </c>
      <c r="N11" s="7">
        <f t="shared" si="2"/>
        <v>5213.825660006275</v>
      </c>
      <c r="O11" s="7">
        <f t="shared" si="3"/>
        <v>36179.666666666664</v>
      </c>
      <c r="P11" s="7">
        <f t="shared" si="4"/>
        <v>8133.189066666666</v>
      </c>
      <c r="R11" s="2">
        <v>45796.77795</v>
      </c>
      <c r="S11" t="s">
        <v>30</v>
      </c>
      <c r="T11" s="10">
        <f t="shared" si="5"/>
        <v>0.13499170083776824</v>
      </c>
      <c r="U11" s="1">
        <v>8</v>
      </c>
    </row>
    <row r="12" spans="1:22" ht="12.75">
      <c r="A12">
        <v>26</v>
      </c>
      <c r="B12" t="s">
        <v>31</v>
      </c>
      <c r="C12">
        <v>112</v>
      </c>
      <c r="D12" s="1">
        <v>-38355.78</v>
      </c>
      <c r="E12" s="1">
        <v>191820.8</v>
      </c>
      <c r="F12" s="1">
        <v>-75528.33</v>
      </c>
      <c r="G12" s="1">
        <v>-162997.6</v>
      </c>
      <c r="H12" s="1">
        <v>74994.54</v>
      </c>
      <c r="I12" s="1">
        <v>364340.9</v>
      </c>
      <c r="K12" s="1">
        <f t="shared" si="0"/>
        <v>84709.47108793266</v>
      </c>
      <c r="L12">
        <v>3</v>
      </c>
      <c r="M12" s="7">
        <f t="shared" si="1"/>
        <v>28236.49036264422</v>
      </c>
      <c r="N12" s="7">
        <f t="shared" si="2"/>
        <v>6347.5630335224205</v>
      </c>
      <c r="O12" s="7">
        <f t="shared" si="3"/>
        <v>-63940.26666666666</v>
      </c>
      <c r="P12" s="7">
        <f t="shared" si="4"/>
        <v>-14373.771946666666</v>
      </c>
      <c r="R12" s="2">
        <v>45796.77795</v>
      </c>
      <c r="S12" t="s">
        <v>31</v>
      </c>
      <c r="T12" s="10">
        <f t="shared" si="5"/>
        <v>0.10855277129141537</v>
      </c>
      <c r="U12" s="1">
        <v>9</v>
      </c>
      <c r="V12" s="2"/>
    </row>
    <row r="13" spans="1:24" ht="12.75">
      <c r="A13">
        <v>24</v>
      </c>
      <c r="B13" t="s">
        <v>29</v>
      </c>
      <c r="C13">
        <v>112</v>
      </c>
      <c r="D13" s="1">
        <v>78583.86</v>
      </c>
      <c r="E13" s="1">
        <v>232707.2</v>
      </c>
      <c r="F13" s="1">
        <v>124113.6</v>
      </c>
      <c r="G13" s="1">
        <v>-115440.9</v>
      </c>
      <c r="H13" s="1">
        <v>-161851.8</v>
      </c>
      <c r="I13" s="1">
        <v>185906.1</v>
      </c>
      <c r="K13" s="1">
        <f t="shared" si="0"/>
        <v>146899.99577079504</v>
      </c>
      <c r="L13">
        <v>8</v>
      </c>
      <c r="M13" s="7">
        <f t="shared" si="1"/>
        <v>18362.49947134938</v>
      </c>
      <c r="N13" s="7">
        <f t="shared" si="2"/>
        <v>4127.889881159341</v>
      </c>
      <c r="O13" s="7">
        <f t="shared" si="3"/>
        <v>-29088.4</v>
      </c>
      <c r="P13" s="7">
        <f t="shared" si="4"/>
        <v>-6539.07232</v>
      </c>
      <c r="R13" s="2">
        <v>45796.77795</v>
      </c>
      <c r="S13" t="s">
        <v>29</v>
      </c>
      <c r="T13" s="10">
        <f t="shared" si="5"/>
        <v>0.08005334515304038</v>
      </c>
      <c r="U13" s="1">
        <v>10</v>
      </c>
      <c r="V13" s="2"/>
      <c r="W13" s="2"/>
      <c r="X13" s="2"/>
    </row>
    <row r="14" spans="1:24" ht="12.75">
      <c r="A14">
        <v>36</v>
      </c>
      <c r="B14" t="s">
        <v>41</v>
      </c>
      <c r="C14">
        <v>112</v>
      </c>
      <c r="D14" s="1">
        <v>801210.6</v>
      </c>
      <c r="E14" s="1">
        <v>2415800</v>
      </c>
      <c r="F14" s="1">
        <v>200909</v>
      </c>
      <c r="G14" s="1">
        <v>619345.8</v>
      </c>
      <c r="H14" s="1">
        <v>138564.8</v>
      </c>
      <c r="I14" s="1">
        <v>1256768</v>
      </c>
      <c r="K14" s="1">
        <f t="shared" si="0"/>
        <v>826016.2539764941</v>
      </c>
      <c r="L14">
        <v>0</v>
      </c>
      <c r="M14" s="8">
        <v>0</v>
      </c>
      <c r="N14" s="7"/>
      <c r="O14" s="8"/>
      <c r="P14" s="8"/>
      <c r="S14" t="s">
        <v>41</v>
      </c>
      <c r="T14" s="10">
        <f>K14/E14</f>
        <v>0.3419224496963714</v>
      </c>
      <c r="U14" s="1">
        <v>11</v>
      </c>
      <c r="V14" s="2"/>
      <c r="W14" s="2"/>
      <c r="X14" s="2"/>
    </row>
    <row r="15" spans="13:24" ht="12.75">
      <c r="M15" s="7"/>
      <c r="N15" s="7"/>
      <c r="O15" s="7"/>
      <c r="P15" s="7"/>
      <c r="U15" s="1">
        <v>12</v>
      </c>
      <c r="V15" s="2"/>
      <c r="W15" s="2"/>
      <c r="X15" s="2"/>
    </row>
    <row r="16" spans="1:21" ht="12.75">
      <c r="A16">
        <v>10</v>
      </c>
      <c r="B16" t="s">
        <v>15</v>
      </c>
      <c r="C16">
        <v>111</v>
      </c>
      <c r="D16" s="1">
        <v>-95210.81</v>
      </c>
      <c r="E16" s="1">
        <v>277111.5</v>
      </c>
      <c r="F16" s="1">
        <v>-11848.38</v>
      </c>
      <c r="G16" s="1">
        <v>291312</v>
      </c>
      <c r="H16" s="1">
        <v>97547.87</v>
      </c>
      <c r="I16" s="1">
        <v>155782.3</v>
      </c>
      <c r="K16" s="1">
        <f aca="true" t="shared" si="6" ref="K16:K21">SQRT(D16^2+F16^2)</f>
        <v>95945.20545332372</v>
      </c>
      <c r="L16">
        <v>9</v>
      </c>
      <c r="M16" s="7">
        <f>K16/L16</f>
        <v>10660.578383702636</v>
      </c>
      <c r="N16" s="7">
        <f>M16*0.2248</f>
        <v>2396.4980206563523</v>
      </c>
      <c r="O16" s="7">
        <f>-E16/L16</f>
        <v>-30790.166666666668</v>
      </c>
      <c r="P16" s="7">
        <f>O16*0.2248</f>
        <v>-6921.629466666667</v>
      </c>
      <c r="R16" s="2">
        <v>45796.77795</v>
      </c>
      <c r="S16" t="s">
        <v>15</v>
      </c>
      <c r="T16" s="10">
        <f>N16/(R16-P16*(1-0.118))</f>
        <v>0.04617382652268961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-165935.7</v>
      </c>
      <c r="E17" s="1">
        <v>-381868.6</v>
      </c>
      <c r="F17" s="1">
        <v>-81028.66</v>
      </c>
      <c r="G17" s="1">
        <v>-299769.3</v>
      </c>
      <c r="H17" s="1">
        <v>329544.5</v>
      </c>
      <c r="I17" s="1">
        <v>-801059.5</v>
      </c>
      <c r="K17" s="1">
        <f t="shared" si="6"/>
        <v>184662.6661669478</v>
      </c>
      <c r="L17">
        <v>6</v>
      </c>
      <c r="M17" s="7">
        <f>K17/L17</f>
        <v>30777.111027824634</v>
      </c>
      <c r="N17" s="7">
        <f>M17*0.2248</f>
        <v>6918.694559054978</v>
      </c>
      <c r="O17" s="7">
        <f>-E17/L17</f>
        <v>63644.76666666666</v>
      </c>
      <c r="P17" s="7">
        <f>O17*0.2248</f>
        <v>14307.343546666665</v>
      </c>
      <c r="R17" s="2">
        <v>45796.77795</v>
      </c>
      <c r="S17" t="s">
        <v>16</v>
      </c>
      <c r="T17" s="10">
        <f>N17/(R17-P17*(1-0.118))</f>
        <v>0.20853447835892372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63306.19</v>
      </c>
      <c r="E18" s="1">
        <v>-52904.9</v>
      </c>
      <c r="F18" s="1">
        <v>-115026.3</v>
      </c>
      <c r="G18" s="1">
        <v>31687.34</v>
      </c>
      <c r="H18" s="1">
        <v>320056.3</v>
      </c>
      <c r="I18" s="1">
        <v>-125996.1</v>
      </c>
      <c r="K18" s="1">
        <f t="shared" si="6"/>
        <v>131296.31900402272</v>
      </c>
      <c r="L18">
        <v>2</v>
      </c>
      <c r="M18" s="7">
        <f>K18/L18</f>
        <v>65648.15950201136</v>
      </c>
      <c r="N18" s="7">
        <f>M18*0.2248</f>
        <v>14757.706256052154</v>
      </c>
      <c r="O18" s="7">
        <f>-E18/L18</f>
        <v>26452.45</v>
      </c>
      <c r="P18" s="7">
        <f>O18*0.2248</f>
        <v>5946.51076</v>
      </c>
      <c r="R18" s="2">
        <v>45796.77795</v>
      </c>
      <c r="S18" t="s">
        <v>18</v>
      </c>
      <c r="T18" s="10">
        <f>N18/(R18-P18*(1-0.118))</f>
        <v>0.3639209524858905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92846.94</v>
      </c>
      <c r="E19" s="1">
        <v>-119755.3</v>
      </c>
      <c r="F19" s="1">
        <v>-102349.9</v>
      </c>
      <c r="G19" s="1">
        <v>122848.3</v>
      </c>
      <c r="H19" s="1">
        <v>291121.1</v>
      </c>
      <c r="I19" s="1">
        <v>-234130.5</v>
      </c>
      <c r="K19" s="1">
        <f t="shared" si="6"/>
        <v>138188.4810589276</v>
      </c>
      <c r="L19">
        <v>4</v>
      </c>
      <c r="M19" s="7">
        <f>K19/L19</f>
        <v>34547.1202647319</v>
      </c>
      <c r="N19" s="7">
        <f>M19*0.2248</f>
        <v>7766.192635511731</v>
      </c>
      <c r="O19" s="7">
        <f>-E19/L19</f>
        <v>29938.825</v>
      </c>
      <c r="P19" s="7">
        <f>O19*0.2248</f>
        <v>6730.24786</v>
      </c>
      <c r="R19" s="2">
        <v>45796.77795</v>
      </c>
      <c r="S19" t="s">
        <v>19</v>
      </c>
      <c r="T19" s="10">
        <f>N19/(R19-P19*(1-0.118))</f>
        <v>0.1948333261732159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-145773.5</v>
      </c>
      <c r="E20" s="1">
        <v>267173.7</v>
      </c>
      <c r="F20" s="1">
        <v>138697.3</v>
      </c>
      <c r="G20" s="1">
        <v>-304645.6</v>
      </c>
      <c r="H20" s="1">
        <v>-300939.5</v>
      </c>
      <c r="I20" s="1">
        <v>261954.2</v>
      </c>
      <c r="K20" s="1">
        <f t="shared" si="6"/>
        <v>201213.45464342088</v>
      </c>
      <c r="L20">
        <v>5</v>
      </c>
      <c r="M20" s="7">
        <f>K20/L20</f>
        <v>40242.69092868418</v>
      </c>
      <c r="N20" s="7">
        <f>M20*0.2248</f>
        <v>9046.556920768202</v>
      </c>
      <c r="O20" s="7">
        <f>-E20/L20</f>
        <v>-53434.740000000005</v>
      </c>
      <c r="P20" s="7">
        <f>O20*0.2248</f>
        <v>-12012.129552</v>
      </c>
      <c r="R20" s="2">
        <v>45796.77795</v>
      </c>
      <c r="S20" t="s">
        <v>17</v>
      </c>
      <c r="T20" s="10">
        <f>N20/(R20-P20*(1-0.118))</f>
        <v>0.16042419046273623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269660.4</v>
      </c>
      <c r="E21" s="1">
        <v>2423250</v>
      </c>
      <c r="F21" s="1">
        <v>838357.5</v>
      </c>
      <c r="G21" s="1">
        <v>344098.4</v>
      </c>
      <c r="H21" s="1">
        <v>-1222483</v>
      </c>
      <c r="I21" s="1">
        <v>1530179</v>
      </c>
      <c r="K21" s="1">
        <f t="shared" si="6"/>
        <v>880658.8608163834</v>
      </c>
      <c r="L21">
        <v>0</v>
      </c>
      <c r="M21" s="8">
        <v>0</v>
      </c>
      <c r="N21" s="7"/>
      <c r="O21" s="8"/>
      <c r="P21" s="8"/>
      <c r="S21" t="s">
        <v>40</v>
      </c>
      <c r="T21" s="10">
        <f>K21/E21</f>
        <v>0.36342055537661544</v>
      </c>
      <c r="U21" s="1">
        <v>18</v>
      </c>
    </row>
    <row r="22" spans="13:21" ht="12.75">
      <c r="M22" s="7"/>
      <c r="N22" s="7"/>
      <c r="O22" s="7"/>
      <c r="P22" s="7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120923.5</v>
      </c>
      <c r="E23" s="1">
        <v>340757</v>
      </c>
      <c r="F23" s="1">
        <v>86520.14</v>
      </c>
      <c r="G23" s="1">
        <v>384164.5</v>
      </c>
      <c r="H23" s="1">
        <v>-178574.6</v>
      </c>
      <c r="I23" s="1">
        <v>241537.8</v>
      </c>
      <c r="K23" s="1">
        <f>SQRT(D23^2+F23^2)</f>
        <v>148688.35690083334</v>
      </c>
      <c r="L23">
        <v>4</v>
      </c>
      <c r="M23" s="7">
        <f>K23/L23</f>
        <v>37172.089225208336</v>
      </c>
      <c r="N23" s="7">
        <f>M23*0.2248</f>
        <v>8356.285657826835</v>
      </c>
      <c r="O23" s="7">
        <f>-E23/L23</f>
        <v>-85189.25</v>
      </c>
      <c r="P23" s="7">
        <f>O23*0.2248</f>
        <v>-19150.5434</v>
      </c>
      <c r="R23" s="2">
        <v>45796.77795</v>
      </c>
      <c r="S23" t="s">
        <v>6</v>
      </c>
      <c r="T23" s="10">
        <f>N23/(R23-P23*(1-0.118))</f>
        <v>0.133300546826664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-149102.1</v>
      </c>
      <c r="E24" s="1">
        <v>-281820.6</v>
      </c>
      <c r="F24" s="1">
        <v>-131036.7</v>
      </c>
      <c r="G24" s="1">
        <v>-280666.3</v>
      </c>
      <c r="H24" s="1">
        <v>465660.7</v>
      </c>
      <c r="I24" s="1">
        <v>-597830.3</v>
      </c>
      <c r="K24" s="1">
        <f>SQRT(D24^2+F24^2)</f>
        <v>198499.50370542493</v>
      </c>
      <c r="L24">
        <v>6</v>
      </c>
      <c r="M24" s="7">
        <f>K24/L24</f>
        <v>33083.25061757082</v>
      </c>
      <c r="N24" s="7">
        <f>M24*0.2248</f>
        <v>7437.11473882992</v>
      </c>
      <c r="O24" s="7">
        <f>-E24/L24</f>
        <v>46970.1</v>
      </c>
      <c r="P24" s="7">
        <f>O24*0.2248</f>
        <v>10558.87848</v>
      </c>
      <c r="R24" s="2">
        <v>45796.77795</v>
      </c>
      <c r="S24" t="s">
        <v>7</v>
      </c>
      <c r="T24" s="10">
        <f>N24/(R24-P24*(1-0.118))</f>
        <v>0.20384677943089105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149052</v>
      </c>
      <c r="E25" s="1">
        <v>-281659.9</v>
      </c>
      <c r="F25" s="1">
        <v>-130847</v>
      </c>
      <c r="G25" s="1">
        <v>280571.1</v>
      </c>
      <c r="H25" s="1">
        <v>465216.2</v>
      </c>
      <c r="I25" s="1">
        <v>-597470.4</v>
      </c>
      <c r="K25" s="1">
        <f>SQRT(D25^2+F25^2)</f>
        <v>198336.67364610106</v>
      </c>
      <c r="L25">
        <v>6</v>
      </c>
      <c r="M25" s="7">
        <f>K25/L25</f>
        <v>33056.11227435018</v>
      </c>
      <c r="N25" s="7">
        <f>M25*0.2248</f>
        <v>7431.0140392739195</v>
      </c>
      <c r="O25" s="7">
        <f>-E25/L25</f>
        <v>46943.31666666667</v>
      </c>
      <c r="P25" s="7">
        <f>O25*0.2248</f>
        <v>10552.857586666669</v>
      </c>
      <c r="R25" s="2">
        <v>45796.77795</v>
      </c>
      <c r="S25" t="s">
        <v>9</v>
      </c>
      <c r="T25" s="10">
        <f>N25/(R25-P25*(1-0.118))</f>
        <v>0.20364992059211506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-142721.2</v>
      </c>
      <c r="E26" s="1">
        <v>385217</v>
      </c>
      <c r="F26" s="1">
        <v>117592.2</v>
      </c>
      <c r="G26" s="1">
        <v>-429400.9</v>
      </c>
      <c r="H26" s="1">
        <v>-218306.6</v>
      </c>
      <c r="I26" s="1">
        <v>268487.7</v>
      </c>
      <c r="K26" s="1">
        <f>SQRT(D26^2+F26^2)</f>
        <v>184925.0292153012</v>
      </c>
      <c r="L26">
        <v>4</v>
      </c>
      <c r="M26" s="7">
        <f>K26/L26</f>
        <v>46231.2573038253</v>
      </c>
      <c r="N26" s="7">
        <f>M26*0.2248</f>
        <v>10392.786641899927</v>
      </c>
      <c r="O26" s="7">
        <f>-E26/L26</f>
        <v>-96304.25</v>
      </c>
      <c r="P26" s="7">
        <f>O26*0.2248</f>
        <v>-21649.1954</v>
      </c>
      <c r="R26" s="2">
        <v>45796.77795</v>
      </c>
      <c r="S26" t="s">
        <v>8</v>
      </c>
      <c r="T26" s="10">
        <f>N26/(R26-P26*(1-0.118))</f>
        <v>0.16015668825175713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21846.46</v>
      </c>
      <c r="E27" s="1">
        <v>2300499</v>
      </c>
      <c r="F27" s="1">
        <v>758036.1</v>
      </c>
      <c r="G27" s="1">
        <v>45329.18</v>
      </c>
      <c r="H27" s="1">
        <v>-1175348</v>
      </c>
      <c r="I27" s="1">
        <v>1560260</v>
      </c>
      <c r="K27" s="1">
        <f>SQRT(D27^2+F27^2)</f>
        <v>758350.8401246362</v>
      </c>
      <c r="L27">
        <v>0</v>
      </c>
      <c r="M27" s="8">
        <v>0</v>
      </c>
      <c r="N27" s="7"/>
      <c r="O27" s="8"/>
      <c r="P27" s="8"/>
      <c r="S27" t="s">
        <v>36</v>
      </c>
      <c r="T27" s="10">
        <f>K27/E27</f>
        <v>0.32964623767479845</v>
      </c>
      <c r="U27" s="1">
        <v>24</v>
      </c>
    </row>
    <row r="28" spans="13:21" ht="12.75">
      <c r="M28" s="7"/>
      <c r="N28" s="7"/>
      <c r="O28" s="7"/>
      <c r="P28" s="7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146428.1</v>
      </c>
      <c r="E29" s="1">
        <v>264540.7</v>
      </c>
      <c r="F29" s="1">
        <v>135915.2</v>
      </c>
      <c r="G29" s="1">
        <v>301944.3</v>
      </c>
      <c r="H29" s="1">
        <v>-299587.5</v>
      </c>
      <c r="I29" s="1">
        <v>259729.5</v>
      </c>
      <c r="K29" s="1">
        <f aca="true" t="shared" si="7" ref="K29:K34">SQRT(D29^2+F29^2)</f>
        <v>199785.20981456563</v>
      </c>
      <c r="L29">
        <v>5</v>
      </c>
      <c r="M29" s="7">
        <f>K29/L29</f>
        <v>39957.04196291313</v>
      </c>
      <c r="N29" s="7">
        <f>M29*0.2248</f>
        <v>8982.34303326287</v>
      </c>
      <c r="O29" s="7">
        <f>-E29/L29</f>
        <v>-52908.14</v>
      </c>
      <c r="P29" s="7">
        <f>O29*0.2248</f>
        <v>-11893.749872</v>
      </c>
      <c r="R29" s="2">
        <v>45796.77795</v>
      </c>
      <c r="S29" t="s">
        <v>10</v>
      </c>
      <c r="T29" s="10">
        <f>N29/(R29-P29*(1-0.118))</f>
        <v>0.1595809442092512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-92907.1</v>
      </c>
      <c r="E30" s="1">
        <v>-119619.9</v>
      </c>
      <c r="F30" s="1">
        <v>-102380.8</v>
      </c>
      <c r="G30" s="1">
        <v>-122687</v>
      </c>
      <c r="H30" s="1">
        <v>291252.8</v>
      </c>
      <c r="I30" s="1">
        <v>-233907.4</v>
      </c>
      <c r="K30" s="1">
        <f t="shared" si="7"/>
        <v>138251.7900030593</v>
      </c>
      <c r="L30">
        <v>4</v>
      </c>
      <c r="M30" s="7">
        <f>K30/L30</f>
        <v>34562.94750076482</v>
      </c>
      <c r="N30" s="7">
        <f>M30*0.2248</f>
        <v>7769.750598171932</v>
      </c>
      <c r="O30" s="7">
        <f>-E30/L30</f>
        <v>29904.975</v>
      </c>
      <c r="P30" s="7">
        <f>O30*0.2248</f>
        <v>6722.638379999999</v>
      </c>
      <c r="R30" s="2">
        <v>45796.77795</v>
      </c>
      <c r="S30" t="s">
        <v>11</v>
      </c>
      <c r="T30" s="10">
        <f>N30/(R30-P30*(1-0.118))</f>
        <v>0.19488977144482697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-63250.22</v>
      </c>
      <c r="E31" s="1">
        <v>-53012.42</v>
      </c>
      <c r="F31" s="1">
        <v>-114955.4</v>
      </c>
      <c r="G31" s="1">
        <v>-31740.13</v>
      </c>
      <c r="H31" s="1">
        <v>319849.4</v>
      </c>
      <c r="I31" s="1">
        <v>-126261.4</v>
      </c>
      <c r="K31" s="1">
        <f t="shared" si="7"/>
        <v>131207.21900569493</v>
      </c>
      <c r="L31">
        <v>2</v>
      </c>
      <c r="M31" s="7">
        <f>K31/L31</f>
        <v>65603.60950284747</v>
      </c>
      <c r="N31" s="7">
        <f>M31*0.2248</f>
        <v>14747.69141624011</v>
      </c>
      <c r="O31" s="7">
        <f>-E31/L31</f>
        <v>26506.21</v>
      </c>
      <c r="P31" s="7">
        <f>O31*0.2248</f>
        <v>5958.5960079999995</v>
      </c>
      <c r="R31" s="2">
        <v>45796.77795</v>
      </c>
      <c r="S31" t="s">
        <v>12</v>
      </c>
      <c r="T31" s="10">
        <f>N31/(R31-P31*(1-0.118))</f>
        <v>0.36376960711070794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165680.4</v>
      </c>
      <c r="E32" s="1">
        <v>-381879.2</v>
      </c>
      <c r="F32" s="1">
        <v>-80951.6</v>
      </c>
      <c r="G32" s="1">
        <v>299696.5</v>
      </c>
      <c r="H32" s="1">
        <v>329124</v>
      </c>
      <c r="I32" s="1">
        <v>-801115.2</v>
      </c>
      <c r="K32" s="1">
        <f t="shared" si="7"/>
        <v>184399.44817357778</v>
      </c>
      <c r="L32">
        <v>6</v>
      </c>
      <c r="M32" s="7">
        <f>K32/L32</f>
        <v>30733.241362262965</v>
      </c>
      <c r="N32" s="7">
        <f>M32*0.2248</f>
        <v>6908.832658236714</v>
      </c>
      <c r="O32" s="7">
        <f>-E32/L32</f>
        <v>63646.53333333333</v>
      </c>
      <c r="P32" s="7">
        <f>O32*0.2248</f>
        <v>14307.740693333333</v>
      </c>
      <c r="R32" s="2">
        <v>45796.77795</v>
      </c>
      <c r="S32" t="s">
        <v>14</v>
      </c>
      <c r="T32" s="10">
        <f>N32/(R32-P32*(1-0.118))</f>
        <v>0.2082394320557613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98603.39</v>
      </c>
      <c r="E33" s="1">
        <v>276987.8</v>
      </c>
      <c r="F33" s="1">
        <v>-11289.83</v>
      </c>
      <c r="G33" s="1">
        <v>-291264.7</v>
      </c>
      <c r="H33" s="1">
        <v>101265.7</v>
      </c>
      <c r="I33" s="1">
        <v>156056.1</v>
      </c>
      <c r="K33" s="1">
        <f t="shared" si="7"/>
        <v>99247.61347720659</v>
      </c>
      <c r="L33">
        <v>9</v>
      </c>
      <c r="M33" s="7">
        <f>K33/L33</f>
        <v>11027.512608578509</v>
      </c>
      <c r="N33" s="7">
        <f>M33*0.2248</f>
        <v>2478.984834408449</v>
      </c>
      <c r="O33" s="7">
        <f>-E33/L33</f>
        <v>-30776.42222222222</v>
      </c>
      <c r="P33" s="7">
        <f>O33*0.2248</f>
        <v>-6918.539715555555</v>
      </c>
      <c r="R33" s="2">
        <v>45796.77795</v>
      </c>
      <c r="S33" t="s">
        <v>13</v>
      </c>
      <c r="T33" s="10">
        <f>N33/(R33-P33*(1-0.118))</f>
        <v>0.0477656251372773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-273452.2</v>
      </c>
      <c r="E34" s="1">
        <v>2425986</v>
      </c>
      <c r="F34" s="1">
        <v>840463.9</v>
      </c>
      <c r="G34" s="1">
        <v>-341482</v>
      </c>
      <c r="H34" s="1">
        <v>-1227056</v>
      </c>
      <c r="I34" s="1">
        <v>1532226</v>
      </c>
      <c r="K34" s="1">
        <f t="shared" si="7"/>
        <v>883830.1154000411</v>
      </c>
      <c r="L34">
        <v>0</v>
      </c>
      <c r="M34" s="8">
        <v>0</v>
      </c>
      <c r="N34" s="7"/>
      <c r="O34" s="8"/>
      <c r="P34" s="8"/>
      <c r="S34" t="s">
        <v>37</v>
      </c>
      <c r="T34" s="10">
        <f>K34/E34</f>
        <v>0.3643178960637205</v>
      </c>
      <c r="U34" s="1">
        <v>31</v>
      </c>
    </row>
    <row r="35" spans="13:21" ht="12.75">
      <c r="M35" s="7"/>
      <c r="N35" s="7"/>
      <c r="O35" s="7"/>
      <c r="P35" s="7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-87683.67</v>
      </c>
      <c r="E36" s="1">
        <v>227305.7</v>
      </c>
      <c r="F36" s="1">
        <v>143362.3</v>
      </c>
      <c r="G36" s="1">
        <v>112482.8</v>
      </c>
      <c r="H36" s="1">
        <v>-169711.7</v>
      </c>
      <c r="I36" s="1">
        <v>182120</v>
      </c>
      <c r="K36" s="1">
        <f aca="true" t="shared" si="8" ref="K36:K42">SQRT(D36^2+F36^2)</f>
        <v>168051.10843418704</v>
      </c>
      <c r="L36">
        <v>8</v>
      </c>
      <c r="M36" s="7">
        <f aca="true" t="shared" si="9" ref="M36:M41">K36/L36</f>
        <v>21006.38855427338</v>
      </c>
      <c r="N36" s="7">
        <f aca="true" t="shared" si="10" ref="N36:N41">M36*0.2248</f>
        <v>4722.236147000656</v>
      </c>
      <c r="O36" s="7">
        <f aca="true" t="shared" si="11" ref="O36:O41">-E36/L36</f>
        <v>-28413.2125</v>
      </c>
      <c r="P36" s="7">
        <f aca="true" t="shared" si="12" ref="P36:P41">O36*0.2248</f>
        <v>-6387.29017</v>
      </c>
      <c r="R36" s="2">
        <v>45796.77795</v>
      </c>
      <c r="S36" t="s">
        <v>20</v>
      </c>
      <c r="T36" s="10">
        <f aca="true" t="shared" si="13" ref="T36:T41">N36/(R36-P36*(1-0.118))</f>
        <v>0.09181805111766518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38531.52</v>
      </c>
      <c r="E37" s="1">
        <v>192240.1</v>
      </c>
      <c r="F37" s="1">
        <v>-75330.78</v>
      </c>
      <c r="G37" s="1">
        <v>163358.1</v>
      </c>
      <c r="H37" s="1">
        <v>74493.01</v>
      </c>
      <c r="I37" s="1">
        <v>365153.3</v>
      </c>
      <c r="K37" s="1">
        <f t="shared" si="8"/>
        <v>84613.26402473077</v>
      </c>
      <c r="L37">
        <v>3</v>
      </c>
      <c r="M37" s="7">
        <f t="shared" si="9"/>
        <v>28204.421341576923</v>
      </c>
      <c r="N37" s="7">
        <f t="shared" si="10"/>
        <v>6340.353917586493</v>
      </c>
      <c r="O37" s="7">
        <f t="shared" si="11"/>
        <v>-64080.03333333333</v>
      </c>
      <c r="P37" s="7">
        <f t="shared" si="12"/>
        <v>-14405.191493333334</v>
      </c>
      <c r="R37" s="2">
        <v>45796.77795</v>
      </c>
      <c r="S37" t="s">
        <v>21</v>
      </c>
      <c r="T37" s="10">
        <f t="shared" si="13"/>
        <v>0.10837812243667083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16116.92</v>
      </c>
      <c r="E38" s="1">
        <v>-217499.2</v>
      </c>
      <c r="F38" s="1">
        <v>-138493.9</v>
      </c>
      <c r="G38" s="1">
        <v>-38710.77</v>
      </c>
      <c r="H38" s="1">
        <v>319717.3</v>
      </c>
      <c r="I38" s="1">
        <v>-494525.8</v>
      </c>
      <c r="K38" s="1">
        <f t="shared" si="8"/>
        <v>139428.53168378558</v>
      </c>
      <c r="L38">
        <v>6</v>
      </c>
      <c r="M38" s="7">
        <f t="shared" si="9"/>
        <v>23238.088613964264</v>
      </c>
      <c r="N38" s="7">
        <f t="shared" si="10"/>
        <v>5223.922320419167</v>
      </c>
      <c r="O38" s="7">
        <f t="shared" si="11"/>
        <v>36249.86666666667</v>
      </c>
      <c r="P38" s="7">
        <f t="shared" si="12"/>
        <v>8148.970026666667</v>
      </c>
      <c r="R38" s="2">
        <v>45796.77795</v>
      </c>
      <c r="S38" t="s">
        <v>22</v>
      </c>
      <c r="T38" s="10">
        <f t="shared" si="13"/>
        <v>0.13530187369795776</v>
      </c>
      <c r="U38" s="1">
        <v>35</v>
      </c>
    </row>
    <row r="39" spans="1:21" ht="12.75">
      <c r="A39">
        <v>19</v>
      </c>
      <c r="B39" t="s">
        <v>24</v>
      </c>
      <c r="C39">
        <v>102</v>
      </c>
      <c r="D39" s="1">
        <v>19338.09</v>
      </c>
      <c r="E39" s="1">
        <v>-91809.2</v>
      </c>
      <c r="F39" s="1">
        <v>5136.152</v>
      </c>
      <c r="G39" s="1">
        <v>52435.92</v>
      </c>
      <c r="H39" s="1">
        <v>850.2155</v>
      </c>
      <c r="I39" s="1">
        <v>-188702.2</v>
      </c>
      <c r="K39" s="1">
        <f t="shared" si="8"/>
        <v>20008.542730923808</v>
      </c>
      <c r="L39">
        <v>2</v>
      </c>
      <c r="M39" s="7">
        <f t="shared" si="9"/>
        <v>10004.271365461904</v>
      </c>
      <c r="N39" s="7">
        <f t="shared" si="10"/>
        <v>2248.960202955836</v>
      </c>
      <c r="O39" s="7">
        <f t="shared" si="11"/>
        <v>45904.6</v>
      </c>
      <c r="P39" s="7">
        <f t="shared" si="12"/>
        <v>10319.35408</v>
      </c>
      <c r="R39" s="2">
        <v>45796.77795</v>
      </c>
      <c r="S39" t="s">
        <v>24</v>
      </c>
      <c r="T39" s="10">
        <f t="shared" si="13"/>
        <v>0.06128773961690725</v>
      </c>
      <c r="U39" s="1">
        <v>36</v>
      </c>
    </row>
    <row r="40" spans="1:21" ht="12.75">
      <c r="A40">
        <v>20</v>
      </c>
      <c r="B40" t="s">
        <v>25</v>
      </c>
      <c r="C40">
        <v>102</v>
      </c>
      <c r="D40" s="1">
        <v>102861</v>
      </c>
      <c r="E40" s="1">
        <v>-412443.1</v>
      </c>
      <c r="F40" s="1">
        <v>83456.96</v>
      </c>
      <c r="G40" s="1">
        <v>367589.7</v>
      </c>
      <c r="H40" s="1">
        <v>-53305.47</v>
      </c>
      <c r="I40" s="1">
        <v>-709312.5</v>
      </c>
      <c r="K40" s="1">
        <f t="shared" si="8"/>
        <v>132459.23710123656</v>
      </c>
      <c r="L40">
        <v>5</v>
      </c>
      <c r="M40" s="7">
        <f t="shared" si="9"/>
        <v>26491.84742024731</v>
      </c>
      <c r="N40" s="7">
        <f t="shared" si="10"/>
        <v>5955.367300071595</v>
      </c>
      <c r="O40" s="7">
        <f t="shared" si="11"/>
        <v>82488.62</v>
      </c>
      <c r="P40" s="7">
        <f t="shared" si="12"/>
        <v>18543.441776</v>
      </c>
      <c r="R40" s="2">
        <v>45796.77795</v>
      </c>
      <c r="S40" t="s">
        <v>25</v>
      </c>
      <c r="T40" s="10">
        <f t="shared" si="13"/>
        <v>0.20227824415330978</v>
      </c>
      <c r="U40" s="1">
        <v>37</v>
      </c>
    </row>
    <row r="41" spans="1:21" ht="12.75">
      <c r="A41">
        <v>18</v>
      </c>
      <c r="B41" t="s">
        <v>23</v>
      </c>
      <c r="C41">
        <v>102</v>
      </c>
      <c r="D41" s="1">
        <v>150476.1</v>
      </c>
      <c r="E41" s="1">
        <v>239358.6</v>
      </c>
      <c r="F41" s="1">
        <v>10524.41</v>
      </c>
      <c r="G41" s="1">
        <v>-236179.6</v>
      </c>
      <c r="H41" s="1">
        <v>116573.6</v>
      </c>
      <c r="I41" s="1">
        <v>157984.7</v>
      </c>
      <c r="K41" s="1">
        <f t="shared" si="8"/>
        <v>150843.69352763178</v>
      </c>
      <c r="L41">
        <v>5</v>
      </c>
      <c r="M41" s="7">
        <f t="shared" si="9"/>
        <v>30168.738705526357</v>
      </c>
      <c r="N41" s="7">
        <f t="shared" si="10"/>
        <v>6781.932461002325</v>
      </c>
      <c r="O41" s="7">
        <f t="shared" si="11"/>
        <v>-47871.72</v>
      </c>
      <c r="P41" s="7">
        <f t="shared" si="12"/>
        <v>-10761.562656</v>
      </c>
      <c r="R41" s="2">
        <v>45796.77795</v>
      </c>
      <c r="S41" t="s">
        <v>23</v>
      </c>
      <c r="T41" s="10">
        <f t="shared" si="13"/>
        <v>0.12266448499909523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-789792</v>
      </c>
      <c r="E42" s="1">
        <v>2423216</v>
      </c>
      <c r="F42" s="1">
        <v>181744.3</v>
      </c>
      <c r="G42" s="1">
        <v>-618189.1</v>
      </c>
      <c r="H42" s="1">
        <v>148228.9</v>
      </c>
      <c r="I42" s="1">
        <v>1261791</v>
      </c>
      <c r="K42" s="1">
        <f t="shared" si="8"/>
        <v>810433.4604682176</v>
      </c>
      <c r="L42">
        <v>0</v>
      </c>
      <c r="M42" s="8">
        <v>0</v>
      </c>
      <c r="N42" s="7"/>
      <c r="O42" s="8"/>
      <c r="P42" s="8"/>
      <c r="S42" t="s">
        <v>38</v>
      </c>
      <c r="T42" s="10">
        <f>K42/E42</f>
        <v>0.3344454066283062</v>
      </c>
      <c r="U42" s="1">
        <v>39</v>
      </c>
    </row>
    <row r="43" spans="13:21" ht="12.75">
      <c r="M43" s="7"/>
      <c r="N43" s="7"/>
      <c r="O43" s="7"/>
      <c r="P43" s="7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-266514.1</v>
      </c>
      <c r="E44" s="1">
        <v>-206898.8</v>
      </c>
      <c r="F44" s="1">
        <v>30909.38</v>
      </c>
      <c r="G44" s="1">
        <v>-103796.6</v>
      </c>
      <c r="H44" s="1">
        <v>165973</v>
      </c>
      <c r="I44" s="1">
        <v>-469851.5</v>
      </c>
      <c r="K44" s="1">
        <f>SQRT(D44^2+F44^2)</f>
        <v>268300.4943543608</v>
      </c>
      <c r="L44">
        <v>16</v>
      </c>
      <c r="M44" s="7">
        <f>K44/L44</f>
        <v>16768.78089714755</v>
      </c>
      <c r="N44" s="7">
        <f>M44*0.2248</f>
        <v>3769.621945678769</v>
      </c>
      <c r="O44" s="7">
        <f>-E44/L44</f>
        <v>12931.175</v>
      </c>
      <c r="P44" s="7">
        <f>O44*0.2248</f>
        <v>2906.92814</v>
      </c>
      <c r="R44" s="2">
        <v>45796.77795</v>
      </c>
      <c r="S44" t="s">
        <v>32</v>
      </c>
      <c r="T44" s="10">
        <f>N44/(R44-P44*(1-0.118))</f>
        <v>0.08719342894514945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272502.2</v>
      </c>
      <c r="E45" s="1">
        <v>-204717</v>
      </c>
      <c r="F45" s="1">
        <v>25771.66</v>
      </c>
      <c r="G45" s="1">
        <v>100817.5</v>
      </c>
      <c r="H45" s="1">
        <v>176388.4</v>
      </c>
      <c r="I45" s="1">
        <v>-468825.4</v>
      </c>
      <c r="K45" s="1">
        <f>SQRT(D45^2+F45^2)</f>
        <v>273718.15333294135</v>
      </c>
      <c r="L45">
        <v>16</v>
      </c>
      <c r="M45" s="7">
        <f>K45/L45</f>
        <v>17107.384583308834</v>
      </c>
      <c r="N45" s="7">
        <f>M45*0.2248</f>
        <v>3845.740054327826</v>
      </c>
      <c r="O45" s="7">
        <f>-E45/L45</f>
        <v>12794.8125</v>
      </c>
      <c r="P45" s="7">
        <f>O45*0.2248</f>
        <v>2876.27385</v>
      </c>
      <c r="R45" s="2">
        <v>45796.77795</v>
      </c>
      <c r="S45" t="s">
        <v>33</v>
      </c>
      <c r="T45" s="10">
        <f>N45/(R45-P45*(1-0.118))</f>
        <v>0.08889848709551418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-5990.82</v>
      </c>
      <c r="E46" s="1">
        <v>2896469</v>
      </c>
      <c r="F46" s="1">
        <v>-306883.7</v>
      </c>
      <c r="G46" s="1">
        <v>2979.481</v>
      </c>
      <c r="H46" s="1">
        <v>788448.7</v>
      </c>
      <c r="I46" s="1">
        <v>1484493</v>
      </c>
      <c r="K46" s="1">
        <f>SQRT(D46^2+F46^2)</f>
        <v>306942.1692273031</v>
      </c>
      <c r="L46">
        <v>0</v>
      </c>
      <c r="M46" s="8">
        <v>0</v>
      </c>
      <c r="N46" s="7"/>
      <c r="O46" s="8"/>
      <c r="P46" s="8"/>
      <c r="S46" t="s">
        <v>39</v>
      </c>
      <c r="T46" s="10">
        <f>K46/E46</f>
        <v>0.10597115633804578</v>
      </c>
      <c r="U46" s="1">
        <v>43</v>
      </c>
    </row>
    <row r="47" spans="13:16" ht="12.75">
      <c r="M47" s="7"/>
      <c r="N47" s="7"/>
      <c r="O47" s="7"/>
      <c r="P47" s="7"/>
    </row>
    <row r="48" spans="1:20" ht="12.75">
      <c r="A48" s="4" t="s">
        <v>57</v>
      </c>
      <c r="M48" s="9" t="s">
        <v>58</v>
      </c>
      <c r="N48" s="9">
        <f>MAX(N4:N39)</f>
        <v>14757.706256052154</v>
      </c>
      <c r="O48" s="8"/>
      <c r="P48" s="9">
        <f>MAX(P4:P39)</f>
        <v>18568.502480000003</v>
      </c>
      <c r="T48" s="11"/>
    </row>
    <row r="49" spans="1:20" ht="12.75">
      <c r="A49">
        <v>38</v>
      </c>
      <c r="B49" t="s">
        <v>43</v>
      </c>
      <c r="C49">
        <v>0</v>
      </c>
      <c r="D49" s="1">
        <v>-1.36628</v>
      </c>
      <c r="E49" s="1">
        <v>2462993</v>
      </c>
      <c r="F49" s="1">
        <v>700264.7</v>
      </c>
      <c r="G49" s="1">
        <v>-2.549396</v>
      </c>
      <c r="H49" s="1">
        <v>-641352.4</v>
      </c>
      <c r="I49" s="1">
        <v>874984.9</v>
      </c>
      <c r="K49" s="1">
        <f aca="true" t="shared" si="14" ref="K49:K55">SQRT(D49^2+F49^2)</f>
        <v>700264.7000013328</v>
      </c>
      <c r="L49">
        <v>20</v>
      </c>
      <c r="M49" s="3">
        <f aca="true" t="shared" si="15" ref="M49:M55">K49/L49</f>
        <v>35013.23500006664</v>
      </c>
      <c r="N49" s="3">
        <f aca="true" t="shared" si="16" ref="N49:N55">M49*0.2248</f>
        <v>7870.9752280149805</v>
      </c>
      <c r="O49" s="3">
        <f aca="true" t="shared" si="17" ref="O49:O55">-E49/L49</f>
        <v>-123149.65</v>
      </c>
      <c r="P49" s="3">
        <f aca="true" t="shared" si="18" ref="P49:P55">O49*0.2248</f>
        <v>-27684.04132</v>
      </c>
      <c r="R49" s="2">
        <v>45796.77795</v>
      </c>
      <c r="S49" t="s">
        <v>43</v>
      </c>
      <c r="T49" s="10">
        <f aca="true" t="shared" si="19" ref="T49:T55">N49/(R49-P49*(1-0.118))</f>
        <v>0.11209963468336916</v>
      </c>
    </row>
    <row r="50" spans="1:20" ht="12.75">
      <c r="A50">
        <v>39</v>
      </c>
      <c r="B50" t="s">
        <v>44</v>
      </c>
      <c r="C50">
        <v>101</v>
      </c>
      <c r="D50" s="1">
        <v>-18897.63</v>
      </c>
      <c r="E50" s="1">
        <v>2413003</v>
      </c>
      <c r="F50" s="1">
        <v>666801.5</v>
      </c>
      <c r="G50" s="1">
        <v>-185533</v>
      </c>
      <c r="H50" s="1">
        <v>-485151.9</v>
      </c>
      <c r="I50" s="1">
        <v>786727.1</v>
      </c>
      <c r="K50" s="1">
        <f t="shared" si="14"/>
        <v>667069.232405353</v>
      </c>
      <c r="L50">
        <v>26</v>
      </c>
      <c r="M50" s="3">
        <f t="shared" si="15"/>
        <v>25656.508938667423</v>
      </c>
      <c r="N50" s="3">
        <f t="shared" si="16"/>
        <v>5767.583209412436</v>
      </c>
      <c r="O50" s="3">
        <f t="shared" si="17"/>
        <v>-92807.80769230769</v>
      </c>
      <c r="P50" s="3">
        <f t="shared" si="18"/>
        <v>-20863.195169230767</v>
      </c>
      <c r="R50" s="2">
        <v>45796.77795</v>
      </c>
      <c r="S50" t="s">
        <v>44</v>
      </c>
      <c r="T50" s="10">
        <f t="shared" si="19"/>
        <v>0.08984038100733586</v>
      </c>
    </row>
    <row r="51" spans="1:20" ht="12.75">
      <c r="A51">
        <v>40</v>
      </c>
      <c r="B51" t="s">
        <v>45</v>
      </c>
      <c r="C51">
        <v>102</v>
      </c>
      <c r="D51" s="1">
        <v>-550152.1</v>
      </c>
      <c r="E51" s="1">
        <v>2360369</v>
      </c>
      <c r="F51" s="1">
        <v>210399.4</v>
      </c>
      <c r="G51" s="1">
        <v>-197213</v>
      </c>
      <c r="H51" s="1">
        <v>436845.8</v>
      </c>
      <c r="I51" s="1">
        <v>574508.1</v>
      </c>
      <c r="K51" s="1">
        <f t="shared" si="14"/>
        <v>589012.0887170058</v>
      </c>
      <c r="L51">
        <v>29</v>
      </c>
      <c r="M51" s="3">
        <f t="shared" si="15"/>
        <v>20310.76167989675</v>
      </c>
      <c r="N51" s="3">
        <f t="shared" si="16"/>
        <v>4565.859225640789</v>
      </c>
      <c r="O51" s="3">
        <f t="shared" si="17"/>
        <v>-81392.03448275862</v>
      </c>
      <c r="P51" s="3">
        <f t="shared" si="18"/>
        <v>-18296.92935172414</v>
      </c>
      <c r="R51" s="2">
        <v>45796.77795</v>
      </c>
      <c r="S51" t="s">
        <v>45</v>
      </c>
      <c r="T51" s="10">
        <f t="shared" si="19"/>
        <v>0.0737205712456588</v>
      </c>
    </row>
    <row r="52" spans="1:20" ht="12.75">
      <c r="A52">
        <v>41</v>
      </c>
      <c r="B52" t="s">
        <v>46</v>
      </c>
      <c r="C52">
        <v>103</v>
      </c>
      <c r="D52" s="1">
        <v>-2.632981</v>
      </c>
      <c r="E52" s="1">
        <v>2484853</v>
      </c>
      <c r="F52" s="1">
        <v>-250202.6</v>
      </c>
      <c r="G52" s="1">
        <v>0.3894231</v>
      </c>
      <c r="H52" s="1">
        <v>1130810</v>
      </c>
      <c r="I52" s="1">
        <v>545816</v>
      </c>
      <c r="K52" s="1">
        <f t="shared" si="14"/>
        <v>250202.60001385395</v>
      </c>
      <c r="L52">
        <v>32</v>
      </c>
      <c r="M52" s="3">
        <f t="shared" si="15"/>
        <v>7818.831250432936</v>
      </c>
      <c r="N52" s="3">
        <f t="shared" si="16"/>
        <v>1757.673265097324</v>
      </c>
      <c r="O52" s="3">
        <f t="shared" si="17"/>
        <v>-77651.65625</v>
      </c>
      <c r="P52" s="3">
        <f t="shared" si="18"/>
        <v>-17456.092325</v>
      </c>
      <c r="R52" s="2">
        <v>45796.77795</v>
      </c>
      <c r="S52" t="s">
        <v>46</v>
      </c>
      <c r="T52" s="10">
        <f t="shared" si="19"/>
        <v>0.028723412633303035</v>
      </c>
    </row>
    <row r="53" spans="1:20" ht="12.75">
      <c r="A53">
        <v>42</v>
      </c>
      <c r="B53" t="s">
        <v>47</v>
      </c>
      <c r="C53">
        <v>111</v>
      </c>
      <c r="D53" s="1">
        <v>18893.55</v>
      </c>
      <c r="E53" s="1">
        <v>2413006</v>
      </c>
      <c r="F53" s="1">
        <v>666801.5</v>
      </c>
      <c r="G53" s="1">
        <v>185531.1</v>
      </c>
      <c r="H53" s="1">
        <v>-485152.9</v>
      </c>
      <c r="I53" s="1">
        <v>786728.9</v>
      </c>
      <c r="K53" s="1">
        <f t="shared" si="14"/>
        <v>667069.1168341198</v>
      </c>
      <c r="L53">
        <v>26</v>
      </c>
      <c r="M53" s="3">
        <f t="shared" si="15"/>
        <v>25656.504493619992</v>
      </c>
      <c r="N53" s="3">
        <f t="shared" si="16"/>
        <v>5767.582210165774</v>
      </c>
      <c r="O53" s="3">
        <f t="shared" si="17"/>
        <v>-92807.92307692308</v>
      </c>
      <c r="P53" s="3">
        <f t="shared" si="18"/>
        <v>-20863.22110769231</v>
      </c>
      <c r="R53" s="2">
        <v>45796.77795</v>
      </c>
      <c r="S53" t="s">
        <v>47</v>
      </c>
      <c r="T53" s="10">
        <f t="shared" si="19"/>
        <v>0.08984033342667279</v>
      </c>
    </row>
    <row r="54" spans="1:20" ht="12.75">
      <c r="A54">
        <v>43</v>
      </c>
      <c r="B54" t="s">
        <v>48</v>
      </c>
      <c r="C54">
        <v>112</v>
      </c>
      <c r="D54" s="1">
        <v>550147.2</v>
      </c>
      <c r="E54" s="1">
        <v>2360371</v>
      </c>
      <c r="F54" s="1">
        <v>210399.4</v>
      </c>
      <c r="G54" s="1">
        <v>197212.5</v>
      </c>
      <c r="H54" s="1">
        <v>436844.3</v>
      </c>
      <c r="I54" s="1">
        <v>574507.7</v>
      </c>
      <c r="K54" s="1">
        <f t="shared" si="14"/>
        <v>589007.511996409</v>
      </c>
      <c r="L54">
        <v>29</v>
      </c>
      <c r="M54" s="3">
        <f t="shared" si="15"/>
        <v>20310.60386194514</v>
      </c>
      <c r="N54" s="3">
        <f t="shared" si="16"/>
        <v>4565.823748165268</v>
      </c>
      <c r="O54" s="3">
        <f t="shared" si="17"/>
        <v>-81392.10344827586</v>
      </c>
      <c r="P54" s="3">
        <f t="shared" si="18"/>
        <v>-18296.944855172413</v>
      </c>
      <c r="R54" s="2">
        <v>45796.77795</v>
      </c>
      <c r="S54" t="s">
        <v>48</v>
      </c>
      <c r="T54" s="10">
        <f t="shared" si="19"/>
        <v>0.07371998214869871</v>
      </c>
    </row>
    <row r="55" spans="1:20" ht="12.75">
      <c r="A55">
        <v>44</v>
      </c>
      <c r="B55" t="s">
        <v>49</v>
      </c>
      <c r="C55">
        <v>113</v>
      </c>
      <c r="D55" s="1">
        <v>-2.632576</v>
      </c>
      <c r="E55" s="1">
        <v>2484853</v>
      </c>
      <c r="F55" s="1">
        <v>-250202.6</v>
      </c>
      <c r="G55" s="1">
        <v>0.3898615</v>
      </c>
      <c r="H55" s="1">
        <v>1130810</v>
      </c>
      <c r="I55" s="1">
        <v>545816</v>
      </c>
      <c r="K55" s="1">
        <f t="shared" si="14"/>
        <v>250202.6000138497</v>
      </c>
      <c r="L55">
        <v>32</v>
      </c>
      <c r="M55" s="3">
        <f t="shared" si="15"/>
        <v>7818.831250432803</v>
      </c>
      <c r="N55" s="3">
        <f t="shared" si="16"/>
        <v>1757.6732650972942</v>
      </c>
      <c r="O55" s="3">
        <f t="shared" si="17"/>
        <v>-77651.65625</v>
      </c>
      <c r="P55" s="3">
        <f t="shared" si="18"/>
        <v>-17456.092325</v>
      </c>
      <c r="R55" s="2">
        <v>45796.77795</v>
      </c>
      <c r="S55" t="s">
        <v>49</v>
      </c>
      <c r="T55" s="10">
        <f t="shared" si="19"/>
        <v>0.02872341263330255</v>
      </c>
    </row>
    <row r="56" spans="13:20" ht="12.75">
      <c r="M56" s="6" t="s">
        <v>58</v>
      </c>
      <c r="N56" s="6">
        <f>MAX(N49:N55)</f>
        <v>7870.9752280149805</v>
      </c>
      <c r="O56" s="6"/>
      <c r="P56" s="6">
        <f>MAX(P49:P55)</f>
        <v>-17456.092325</v>
      </c>
      <c r="T56" s="11">
        <f>MAX(T49:T55)</f>
        <v>0.11209963468336916</v>
      </c>
    </row>
    <row r="57" spans="2:19" ht="12.75">
      <c r="B57" t="s">
        <v>43</v>
      </c>
      <c r="C57">
        <v>0</v>
      </c>
      <c r="D57" s="1">
        <f aca="true" t="shared" si="20" ref="D57:I57">SUM(D4:D7)+D41</f>
        <v>150473.40000000002</v>
      </c>
      <c r="E57" s="1">
        <f t="shared" si="20"/>
        <v>2724211.3000000003</v>
      </c>
      <c r="F57" s="1">
        <f t="shared" si="20"/>
        <v>-239678.23599999998</v>
      </c>
      <c r="G57" s="1">
        <f t="shared" si="20"/>
        <v>-236179.163</v>
      </c>
      <c r="H57" s="1">
        <f t="shared" si="20"/>
        <v>1247383.8</v>
      </c>
      <c r="I57" s="1">
        <f t="shared" si="20"/>
        <v>703800.8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-887815.68</v>
      </c>
      <c r="E58" s="1">
        <f t="shared" si="21"/>
        <v>2126215.31</v>
      </c>
      <c r="F58" s="1">
        <f t="shared" si="21"/>
        <v>180880.16499999998</v>
      </c>
      <c r="G58" s="1">
        <f t="shared" si="21"/>
        <v>-1278346.8599999999</v>
      </c>
      <c r="H58" s="1">
        <f t="shared" si="21"/>
        <v>327450.674</v>
      </c>
      <c r="I58" s="1">
        <f t="shared" si="21"/>
        <v>420216.2000000002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247812.60000000003</v>
      </c>
      <c r="E59" s="1">
        <f t="shared" si="22"/>
        <v>2585743.5</v>
      </c>
      <c r="F59" s="1">
        <f t="shared" si="22"/>
        <v>780586.14</v>
      </c>
      <c r="G59" s="1">
        <f t="shared" si="22"/>
        <v>298766.79999999993</v>
      </c>
      <c r="H59" s="1">
        <f t="shared" si="22"/>
        <v>-688487.3000000002</v>
      </c>
      <c r="I59" s="1">
        <f t="shared" si="22"/>
        <v>844903.8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-354197.76999999996</v>
      </c>
      <c r="E60" s="1">
        <f t="shared" si="23"/>
        <v>20406.900000000023</v>
      </c>
      <c r="F60" s="1">
        <f t="shared" si="23"/>
        <v>174271.68</v>
      </c>
      <c r="G60" s="1">
        <f t="shared" si="23"/>
        <v>8686.199999999997</v>
      </c>
      <c r="H60" s="1">
        <f t="shared" si="23"/>
        <v>-3738.7000000000116</v>
      </c>
      <c r="I60" s="1">
        <f t="shared" si="23"/>
        <v>-287731.5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167508.82</v>
      </c>
      <c r="E61" s="1">
        <f t="shared" si="24"/>
        <v>-482134.3</v>
      </c>
      <c r="F61" s="1">
        <f t="shared" si="24"/>
        <v>-284481.58</v>
      </c>
      <c r="G61" s="1">
        <f t="shared" si="24"/>
        <v>246895.84000000003</v>
      </c>
      <c r="H61" s="1">
        <f t="shared" si="24"/>
        <v>1214658.17</v>
      </c>
      <c r="I61" s="1">
        <f t="shared" si="24"/>
        <v>-1474229.2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248563.75</v>
      </c>
      <c r="E62" s="1">
        <f t="shared" si="25"/>
        <v>2883485.98</v>
      </c>
      <c r="F62" s="1">
        <f t="shared" si="25"/>
        <v>-480546.13</v>
      </c>
      <c r="G62" s="1">
        <f t="shared" si="25"/>
        <v>158928.45099999997</v>
      </c>
      <c r="H62" s="1">
        <f t="shared" si="25"/>
        <v>1530353.0999999999</v>
      </c>
      <c r="I62" s="1">
        <f t="shared" si="25"/>
        <v>738994.6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35455.01</v>
      </c>
      <c r="E63" s="1">
        <f t="shared" si="26"/>
        <v>-309308.4</v>
      </c>
      <c r="F63" s="1">
        <f t="shared" si="26"/>
        <v>-133357.748</v>
      </c>
      <c r="G63" s="1">
        <f t="shared" si="26"/>
        <v>13725.150000000001</v>
      </c>
      <c r="H63" s="1">
        <f t="shared" si="26"/>
        <v>320567.5155</v>
      </c>
      <c r="I63" s="1">
        <f t="shared" si="26"/>
        <v>-683228</v>
      </c>
      <c r="L63" s="1">
        <f>SUM(L38:L39)+L47</f>
        <v>8</v>
      </c>
      <c r="M63" s="3"/>
      <c r="N63" s="3"/>
      <c r="O63" s="3"/>
      <c r="P63" s="3"/>
      <c r="S63" t="s">
        <v>49</v>
      </c>
    </row>
    <row r="64" ht="12" customHeight="1"/>
    <row r="65" spans="15:16" ht="12.75">
      <c r="O65" s="13" t="s">
        <v>56</v>
      </c>
      <c r="P65" s="13"/>
    </row>
    <row r="66" spans="15:16" ht="12.75">
      <c r="O66" s="13"/>
      <c r="P66" s="13"/>
    </row>
    <row r="67" spans="15:16" ht="12.75">
      <c r="O67" s="14"/>
      <c r="P67" s="14"/>
    </row>
    <row r="68" spans="15:16" ht="12.75">
      <c r="O68" s="14"/>
      <c r="P68" s="14"/>
    </row>
    <row r="69" spans="15:16" ht="12.75">
      <c r="O69" s="14"/>
      <c r="P69" s="14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7">
      <selection activeCell="A15" sqref="A15"/>
    </sheetView>
  </sheetViews>
  <sheetFormatPr defaultColWidth="9.140625" defaultRowHeight="12.75"/>
  <cols>
    <col min="4" max="6" width="9.140625" style="1" customWidth="1"/>
    <col min="7" max="9" width="9.140625" style="1" hidden="1" customWidth="1"/>
    <col min="10" max="10" width="3.57421875" style="0" customWidth="1"/>
    <col min="11" max="11" width="9.140625" style="1" customWidth="1"/>
    <col min="12" max="12" width="5.7109375" style="0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68</v>
      </c>
    </row>
    <row r="2" spans="1:20" ht="12.75" customHeight="1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-441087.6</v>
      </c>
      <c r="E4" s="1">
        <v>-15616.68</v>
      </c>
      <c r="F4" s="1">
        <v>-304534.6</v>
      </c>
      <c r="G4" s="1">
        <v>68470.85</v>
      </c>
      <c r="H4" s="1">
        <v>557465.8</v>
      </c>
      <c r="I4" s="1">
        <v>-378426.3</v>
      </c>
      <c r="K4" s="1">
        <f>SQRT(D4^2+F4^2)</f>
        <v>536003.3521079136</v>
      </c>
      <c r="L4">
        <v>16</v>
      </c>
      <c r="M4" s="3">
        <f>K4/L4</f>
        <v>33500.2095067446</v>
      </c>
      <c r="N4" s="3">
        <f>M4*0.2248</f>
        <v>7530.847097116186</v>
      </c>
      <c r="O4" s="3">
        <f>-E4/L4</f>
        <v>976.0425</v>
      </c>
      <c r="P4" s="3">
        <f>O4*0.2248</f>
        <v>219.414354</v>
      </c>
      <c r="R4" s="2">
        <v>45796.77795</v>
      </c>
      <c r="S4" t="s">
        <v>34</v>
      </c>
      <c r="T4" s="10">
        <f>N4/(R4-P4*(1-0.118))</f>
        <v>0.1651383696487105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448277.9</v>
      </c>
      <c r="E5" s="1">
        <v>123090.8</v>
      </c>
      <c r="F5" s="1">
        <v>-315440</v>
      </c>
      <c r="G5" s="1">
        <v>-198035.4</v>
      </c>
      <c r="H5" s="1">
        <v>568475.4</v>
      </c>
      <c r="I5" s="1">
        <v>-255893.5</v>
      </c>
      <c r="K5" s="1">
        <f>SQRT(D5^2+F5^2)</f>
        <v>548138.184428352</v>
      </c>
      <c r="L5">
        <v>16</v>
      </c>
      <c r="M5" s="3">
        <f>K5/L5</f>
        <v>34258.636526772</v>
      </c>
      <c r="N5" s="3">
        <f>M5*0.2248</f>
        <v>7701.341491218346</v>
      </c>
      <c r="O5" s="3">
        <f>-E5/L5</f>
        <v>-7693.175</v>
      </c>
      <c r="P5" s="3">
        <f>O5*0.2248</f>
        <v>-1729.4257400000001</v>
      </c>
      <c r="R5" s="2">
        <v>45796.77795</v>
      </c>
      <c r="S5" t="s">
        <v>35</v>
      </c>
      <c r="T5" s="10">
        <f>N5/(R5-P5*(1-0.118))</f>
        <v>0.16274291234999294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-7224.149</v>
      </c>
      <c r="E6" s="1">
        <v>2377378</v>
      </c>
      <c r="F6" s="1">
        <v>-3023.029</v>
      </c>
      <c r="G6" s="1">
        <v>129564.2</v>
      </c>
      <c r="H6" s="1">
        <v>5040.99</v>
      </c>
      <c r="I6" s="1">
        <v>1434420</v>
      </c>
      <c r="K6" s="1">
        <f>SQRT(D6^2+F6^2)</f>
        <v>7831.157839620014</v>
      </c>
      <c r="L6">
        <v>0</v>
      </c>
      <c r="M6" s="5"/>
      <c r="N6" s="3"/>
      <c r="O6" s="3"/>
      <c r="P6" s="3"/>
      <c r="S6" t="s">
        <v>42</v>
      </c>
      <c r="T6" s="10">
        <f>K6/E6</f>
        <v>0.003294031424375936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19649.12</v>
      </c>
      <c r="E8" s="1">
        <v>887058.5</v>
      </c>
      <c r="F8" s="1">
        <v>-385368.3</v>
      </c>
      <c r="G8" s="1">
        <v>926265.3</v>
      </c>
      <c r="H8" s="1">
        <v>273925.2</v>
      </c>
      <c r="I8" s="1">
        <v>767846.5</v>
      </c>
      <c r="K8" s="1">
        <f aca="true" t="shared" si="0" ref="K8:K14">SQRT(D8^2+F8^2)</f>
        <v>385868.90851902595</v>
      </c>
      <c r="L8">
        <v>5</v>
      </c>
      <c r="M8" s="3">
        <f aca="true" t="shared" si="1" ref="M8:M13">K8/L8</f>
        <v>77173.78170380519</v>
      </c>
      <c r="N8" s="3">
        <f aca="true" t="shared" si="2" ref="N8:N13">M8*0.2248</f>
        <v>17348.666127015407</v>
      </c>
      <c r="O8" s="3">
        <f aca="true" t="shared" si="3" ref="O8:O13">-E8/L8</f>
        <v>-177411.7</v>
      </c>
      <c r="P8" s="3">
        <f aca="true" t="shared" si="4" ref="P8:P13">O8*0.2248</f>
        <v>-39882.150160000005</v>
      </c>
      <c r="R8" s="2">
        <v>45796.77795</v>
      </c>
      <c r="S8" t="s">
        <v>26</v>
      </c>
      <c r="T8" s="10">
        <f aca="true" t="shared" si="5" ref="T8:T13">N8/(R8-P8*(1-0.118))</f>
        <v>0.2142529189878275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-64176.58</v>
      </c>
      <c r="E9" s="1">
        <v>-519199.8</v>
      </c>
      <c r="F9" s="1">
        <v>120423.1</v>
      </c>
      <c r="G9" s="1">
        <v>-460121.5</v>
      </c>
      <c r="H9" s="1">
        <v>-158295.3</v>
      </c>
      <c r="I9" s="1">
        <v>-902420.5</v>
      </c>
      <c r="K9" s="1">
        <f t="shared" si="0"/>
        <v>136456.4268699221</v>
      </c>
      <c r="L9">
        <v>5</v>
      </c>
      <c r="M9" s="3">
        <f t="shared" si="1"/>
        <v>27291.28537398442</v>
      </c>
      <c r="N9" s="3">
        <f t="shared" si="2"/>
        <v>6135.0809520716975</v>
      </c>
      <c r="O9" s="3">
        <f t="shared" si="3"/>
        <v>103839.95999999999</v>
      </c>
      <c r="P9" s="3">
        <f t="shared" si="4"/>
        <v>23343.223007999997</v>
      </c>
      <c r="R9" s="2">
        <v>45796.77795</v>
      </c>
      <c r="S9" t="s">
        <v>27</v>
      </c>
      <c r="T9" s="10">
        <f t="shared" si="5"/>
        <v>0.2433777968802921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-38854.85</v>
      </c>
      <c r="E10" s="1">
        <v>-173494.1</v>
      </c>
      <c r="F10" s="1">
        <v>2342.901</v>
      </c>
      <c r="G10" s="1">
        <v>-97842.1</v>
      </c>
      <c r="H10" s="1">
        <v>17435.74</v>
      </c>
      <c r="I10" s="1">
        <v>-358641.3</v>
      </c>
      <c r="K10" s="1">
        <f t="shared" si="0"/>
        <v>38925.422972888824</v>
      </c>
      <c r="L10">
        <v>2</v>
      </c>
      <c r="M10" s="3">
        <f t="shared" si="1"/>
        <v>19462.711486444412</v>
      </c>
      <c r="N10" s="3">
        <f t="shared" si="2"/>
        <v>4375.217542152704</v>
      </c>
      <c r="O10" s="3">
        <f t="shared" si="3"/>
        <v>86747.05</v>
      </c>
      <c r="P10" s="3">
        <f t="shared" si="4"/>
        <v>19500.73684</v>
      </c>
      <c r="R10" s="2">
        <v>45796.77795</v>
      </c>
      <c r="S10" t="s">
        <v>28</v>
      </c>
      <c r="T10" s="10">
        <f t="shared" si="5"/>
        <v>0.1529949977289198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-31784.52</v>
      </c>
      <c r="E11" s="1">
        <v>-147808.1</v>
      </c>
      <c r="F11" s="1">
        <v>-57939.32</v>
      </c>
      <c r="G11" s="1">
        <v>17982.65</v>
      </c>
      <c r="H11" s="1">
        <v>127519.4</v>
      </c>
      <c r="I11" s="1">
        <v>-336998.7</v>
      </c>
      <c r="K11" s="1">
        <f t="shared" si="0"/>
        <v>66084.94922213982</v>
      </c>
      <c r="L11">
        <v>6</v>
      </c>
      <c r="M11" s="3">
        <f t="shared" si="1"/>
        <v>11014.15820368997</v>
      </c>
      <c r="N11" s="3">
        <f t="shared" si="2"/>
        <v>2475.9827641895054</v>
      </c>
      <c r="O11" s="3">
        <f t="shared" si="3"/>
        <v>24634.683333333334</v>
      </c>
      <c r="P11" s="3">
        <f t="shared" si="4"/>
        <v>5537.876813333333</v>
      </c>
      <c r="R11" s="2">
        <v>45796.77795</v>
      </c>
      <c r="S11" t="s">
        <v>30</v>
      </c>
      <c r="T11" s="10">
        <f t="shared" si="5"/>
        <v>0.06051917128827467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-93568.96</v>
      </c>
      <c r="E12" s="1">
        <v>94823.31</v>
      </c>
      <c r="F12" s="1">
        <v>-64794.94</v>
      </c>
      <c r="G12" s="1">
        <v>-67743.38</v>
      </c>
      <c r="H12" s="1">
        <v>1889.343</v>
      </c>
      <c r="I12" s="1">
        <v>196127.6</v>
      </c>
      <c r="K12" s="1">
        <f t="shared" si="0"/>
        <v>113813.59551953888</v>
      </c>
      <c r="L12">
        <v>3</v>
      </c>
      <c r="M12" s="3">
        <f t="shared" si="1"/>
        <v>37937.86517317963</v>
      </c>
      <c r="N12" s="3">
        <f t="shared" si="2"/>
        <v>8528.43209093078</v>
      </c>
      <c r="O12" s="3">
        <f t="shared" si="3"/>
        <v>-31607.77</v>
      </c>
      <c r="P12" s="3">
        <f t="shared" si="4"/>
        <v>-7105.426696</v>
      </c>
      <c r="R12" s="2">
        <v>45796.77795</v>
      </c>
      <c r="S12" t="s">
        <v>31</v>
      </c>
      <c r="T12" s="10">
        <f t="shared" si="5"/>
        <v>0.16380744278236864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713279</v>
      </c>
      <c r="E13" s="1">
        <v>799044</v>
      </c>
      <c r="F13" s="1">
        <v>217939.4</v>
      </c>
      <c r="G13" s="1">
        <v>-470993.2</v>
      </c>
      <c r="H13" s="1">
        <v>186240.9</v>
      </c>
      <c r="I13" s="1">
        <v>688193.8</v>
      </c>
      <c r="K13" s="1">
        <f t="shared" si="0"/>
        <v>745831.4245949683</v>
      </c>
      <c r="L13">
        <v>8</v>
      </c>
      <c r="M13" s="3">
        <f t="shared" si="1"/>
        <v>93228.92807437104</v>
      </c>
      <c r="N13" s="3">
        <f t="shared" si="2"/>
        <v>20957.86303111861</v>
      </c>
      <c r="O13" s="3">
        <f t="shared" si="3"/>
        <v>-99880.5</v>
      </c>
      <c r="P13" s="3">
        <f t="shared" si="4"/>
        <v>-22453.1364</v>
      </c>
      <c r="R13" s="2">
        <v>45796.77795</v>
      </c>
      <c r="S13" t="s">
        <v>29</v>
      </c>
      <c r="T13" s="10">
        <f t="shared" si="5"/>
        <v>0.3194774558189843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45574.56</v>
      </c>
      <c r="E14" s="1">
        <v>1419958</v>
      </c>
      <c r="F14" s="1">
        <v>5001.559</v>
      </c>
      <c r="G14" s="1">
        <v>349456</v>
      </c>
      <c r="H14" s="1">
        <v>-11783.14</v>
      </c>
      <c r="I14" s="1">
        <v>774694.4</v>
      </c>
      <c r="K14" s="1">
        <f t="shared" si="0"/>
        <v>45848.18547798899</v>
      </c>
      <c r="L14">
        <v>0</v>
      </c>
      <c r="M14" s="5"/>
      <c r="N14" s="3"/>
      <c r="O14" s="3"/>
      <c r="P14" s="3"/>
      <c r="S14" t="s">
        <v>41</v>
      </c>
      <c r="T14" s="10">
        <f>K14/E14</f>
        <v>0.03228840957126126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277308.2</v>
      </c>
      <c r="E16" s="1">
        <v>751445.7</v>
      </c>
      <c r="F16" s="1">
        <v>-130625.8</v>
      </c>
      <c r="G16" s="1">
        <v>864113</v>
      </c>
      <c r="H16" s="1">
        <v>-191445.7</v>
      </c>
      <c r="I16" s="1">
        <v>622814.7</v>
      </c>
      <c r="K16" s="1">
        <f aca="true" t="shared" si="6" ref="K16:K21">SQRT(D16^2+F16^2)</f>
        <v>306533.7459609953</v>
      </c>
      <c r="L16">
        <v>9</v>
      </c>
      <c r="M16" s="3">
        <f>K16/L16</f>
        <v>34059.30510677726</v>
      </c>
      <c r="N16" s="3">
        <f>M16*0.2248</f>
        <v>7656.531788003528</v>
      </c>
      <c r="O16" s="3">
        <f>-E16/L16</f>
        <v>-83493.96666666666</v>
      </c>
      <c r="P16" s="3">
        <f>O16*0.2248</f>
        <v>-18769.443706666665</v>
      </c>
      <c r="R16" s="2">
        <v>45796.77795</v>
      </c>
      <c r="S16" t="s">
        <v>15</v>
      </c>
      <c r="T16" s="10">
        <f>N16/(R16-P16*(1-0.118))</f>
        <v>0.1227964157300364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-172442.4</v>
      </c>
      <c r="E17" s="1">
        <v>-500645.8</v>
      </c>
      <c r="F17" s="1">
        <v>-28711.76</v>
      </c>
      <c r="G17" s="1">
        <v>-380361</v>
      </c>
      <c r="H17" s="1">
        <v>211575.6</v>
      </c>
      <c r="I17" s="1">
        <v>-1065114</v>
      </c>
      <c r="K17" s="1">
        <f t="shared" si="6"/>
        <v>174816.3221214129</v>
      </c>
      <c r="L17">
        <v>6</v>
      </c>
      <c r="M17" s="3">
        <f>K17/L17</f>
        <v>29136.05368690215</v>
      </c>
      <c r="N17" s="3">
        <f>M17*0.2248</f>
        <v>6549.784868815603</v>
      </c>
      <c r="O17" s="3">
        <f>-E17/L17</f>
        <v>83440.96666666666</v>
      </c>
      <c r="P17" s="3">
        <f>O17*0.2248</f>
        <v>18757.529306666664</v>
      </c>
      <c r="R17" s="2">
        <v>45796.77795</v>
      </c>
      <c r="S17" t="s">
        <v>16</v>
      </c>
      <c r="T17" s="10">
        <f>N17/(R17-P17*(1-0.118))</f>
        <v>0.22390408242801696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40764.29</v>
      </c>
      <c r="E18" s="1">
        <v>-58381.75</v>
      </c>
      <c r="F18" s="1">
        <v>-85420.82</v>
      </c>
      <c r="G18" s="1">
        <v>33872.87</v>
      </c>
      <c r="H18" s="1">
        <v>234037.6</v>
      </c>
      <c r="I18" s="1">
        <v>-139723.9</v>
      </c>
      <c r="K18" s="1">
        <f t="shared" si="6"/>
        <v>94649.05614255487</v>
      </c>
      <c r="L18">
        <v>2</v>
      </c>
      <c r="M18" s="3">
        <f>K18/L18</f>
        <v>47324.52807127743</v>
      </c>
      <c r="N18" s="3">
        <f>M18*0.2248</f>
        <v>10638.553910423167</v>
      </c>
      <c r="O18" s="3">
        <f>-E18/L18</f>
        <v>29190.875</v>
      </c>
      <c r="P18" s="3">
        <f>O18*0.2248</f>
        <v>6562.1087</v>
      </c>
      <c r="R18" s="2">
        <v>45796.77795</v>
      </c>
      <c r="S18" t="s">
        <v>18</v>
      </c>
      <c r="T18" s="10">
        <f>N18/(R18-P18*(1-0.118))</f>
        <v>0.2659040321393432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-1908.854</v>
      </c>
      <c r="E19" s="1">
        <v>-137336.8</v>
      </c>
      <c r="F19" s="1">
        <v>-59759.69</v>
      </c>
      <c r="G19" s="1">
        <v>139648.8</v>
      </c>
      <c r="H19" s="1">
        <v>107793.3</v>
      </c>
      <c r="I19" s="1">
        <v>-263110.1</v>
      </c>
      <c r="K19" s="1">
        <f t="shared" si="6"/>
        <v>59790.16869427127</v>
      </c>
      <c r="L19">
        <v>4</v>
      </c>
      <c r="M19" s="3">
        <f>K19/L19</f>
        <v>14947.542173567817</v>
      </c>
      <c r="N19" s="3">
        <f>M19*0.2248</f>
        <v>3360.2074806180453</v>
      </c>
      <c r="O19" s="3">
        <f>-E19/L19</f>
        <v>34334.2</v>
      </c>
      <c r="P19" s="3">
        <f>O19*0.2248</f>
        <v>7718.328159999999</v>
      </c>
      <c r="R19" s="2">
        <v>45796.77795</v>
      </c>
      <c r="S19" t="s">
        <v>19</v>
      </c>
      <c r="T19" s="10">
        <f>N19/(R19-P19*(1-0.118))</f>
        <v>0.08618300458128021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-233117.4</v>
      </c>
      <c r="E20" s="1">
        <v>574681.8</v>
      </c>
      <c r="F20" s="1">
        <v>598989.8</v>
      </c>
      <c r="G20" s="1">
        <v>-676238.3</v>
      </c>
      <c r="H20" s="1">
        <v>-829104.9</v>
      </c>
      <c r="I20" s="1">
        <v>581591.4</v>
      </c>
      <c r="K20" s="1">
        <f t="shared" si="6"/>
        <v>642753.8429965238</v>
      </c>
      <c r="L20">
        <v>5</v>
      </c>
      <c r="M20" s="3">
        <f>K20/L20</f>
        <v>128550.76859930476</v>
      </c>
      <c r="N20" s="3">
        <f>M20*0.2248</f>
        <v>28898.21278112371</v>
      </c>
      <c r="O20" s="3">
        <f>-E20/L20</f>
        <v>-114936.36000000002</v>
      </c>
      <c r="P20" s="3">
        <f>O20*0.2248</f>
        <v>-25837.693728000002</v>
      </c>
      <c r="R20" s="2">
        <v>45796.77795</v>
      </c>
      <c r="S20" t="s">
        <v>17</v>
      </c>
      <c r="T20" s="10">
        <f>N20/(R20-P20*(1-0.118))</f>
        <v>0.42134504539563655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108265.7</v>
      </c>
      <c r="E21" s="1">
        <v>1783263</v>
      </c>
      <c r="F21" s="1">
        <v>-465.1344</v>
      </c>
      <c r="G21" s="1">
        <v>204228.2</v>
      </c>
      <c r="H21" s="1">
        <v>-17828.21</v>
      </c>
      <c r="I21" s="1">
        <v>1304582</v>
      </c>
      <c r="K21" s="1">
        <f t="shared" si="6"/>
        <v>108266.6991576822</v>
      </c>
      <c r="L21">
        <v>0</v>
      </c>
      <c r="M21" s="5"/>
      <c r="N21" s="3"/>
      <c r="O21" s="3"/>
      <c r="P21" s="3"/>
      <c r="S21" t="s">
        <v>40</v>
      </c>
      <c r="T21" s="10">
        <f>K21/E21</f>
        <v>0.0607126930563143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344474.8</v>
      </c>
      <c r="E23" s="1">
        <v>645198.9</v>
      </c>
      <c r="F23" s="1">
        <v>214075.2</v>
      </c>
      <c r="G23" s="1">
        <v>785038.7</v>
      </c>
      <c r="H23" s="1">
        <v>-500896.9</v>
      </c>
      <c r="I23" s="1">
        <v>532411.1</v>
      </c>
      <c r="K23" s="1">
        <f>SQRT(D23^2+F23^2)</f>
        <v>405574.9981077236</v>
      </c>
      <c r="L23">
        <v>4</v>
      </c>
      <c r="M23" s="3">
        <f>K23/L23</f>
        <v>101393.7495269309</v>
      </c>
      <c r="N23" s="3">
        <f>M23*0.2248</f>
        <v>22793.314893654067</v>
      </c>
      <c r="O23" s="3">
        <f>-E23/L23</f>
        <v>-161299.725</v>
      </c>
      <c r="P23" s="3">
        <f>O23*0.2248</f>
        <v>-36260.17818</v>
      </c>
      <c r="R23" s="2">
        <v>45796.77795</v>
      </c>
      <c r="S23" t="s">
        <v>6</v>
      </c>
      <c r="T23" s="10">
        <f>N23/(R23-P23*(1-0.118))</f>
        <v>0.29305510727842393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-35403.11</v>
      </c>
      <c r="E24" s="1">
        <v>-317747.1</v>
      </c>
      <c r="F24" s="1">
        <v>-63110.76</v>
      </c>
      <c r="G24" s="1">
        <v>-293145.2</v>
      </c>
      <c r="H24" s="1">
        <v>195708</v>
      </c>
      <c r="I24" s="1">
        <v>-696225.4</v>
      </c>
      <c r="K24" s="1">
        <f>SQRT(D24^2+F24^2)</f>
        <v>72362.61621479492</v>
      </c>
      <c r="L24">
        <v>6</v>
      </c>
      <c r="M24" s="3">
        <f>K24/L24</f>
        <v>12060.436035799154</v>
      </c>
      <c r="N24" s="3">
        <f>M24*0.2248</f>
        <v>2711.1860208476496</v>
      </c>
      <c r="O24" s="3">
        <f>-E24/L24</f>
        <v>52957.85</v>
      </c>
      <c r="P24" s="3">
        <f>O24*0.2248</f>
        <v>11904.92468</v>
      </c>
      <c r="R24" s="2">
        <v>45796.77795</v>
      </c>
      <c r="S24" t="s">
        <v>7</v>
      </c>
      <c r="T24" s="10">
        <f>N24/(R24-P24*(1-0.118))</f>
        <v>0.07681146002441018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34506.39</v>
      </c>
      <c r="E25" s="1">
        <v>-318098.1</v>
      </c>
      <c r="F25" s="1">
        <v>-61832.38</v>
      </c>
      <c r="G25" s="1">
        <v>293736.4</v>
      </c>
      <c r="H25" s="1">
        <v>192232.6</v>
      </c>
      <c r="I25" s="1">
        <v>-696810.6</v>
      </c>
      <c r="K25" s="1">
        <f>SQRT(D25^2+F25^2)</f>
        <v>70809.13900971046</v>
      </c>
      <c r="L25">
        <v>6</v>
      </c>
      <c r="M25" s="3">
        <f>K25/L25</f>
        <v>11801.523168285077</v>
      </c>
      <c r="N25" s="3">
        <f>M25*0.2248</f>
        <v>2652.9824082304854</v>
      </c>
      <c r="O25" s="3">
        <f>-E25/L25</f>
        <v>53016.35</v>
      </c>
      <c r="P25" s="3">
        <f>O25*0.2248</f>
        <v>11918.07548</v>
      </c>
      <c r="R25" s="2">
        <v>45796.77795</v>
      </c>
      <c r="S25" t="s">
        <v>9</v>
      </c>
      <c r="T25" s="10">
        <f>N25/(R25-P25*(1-0.118))</f>
        <v>0.07518718289246373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-347365.5</v>
      </c>
      <c r="E26" s="1">
        <v>667536.2</v>
      </c>
      <c r="F26" s="1">
        <v>233947</v>
      </c>
      <c r="G26" s="1">
        <v>-809394.9</v>
      </c>
      <c r="H26" s="1">
        <v>-510161.9</v>
      </c>
      <c r="I26" s="1">
        <v>545869</v>
      </c>
      <c r="K26" s="1">
        <f>SQRT(D26^2+F26^2)</f>
        <v>418800.65592027194</v>
      </c>
      <c r="L26">
        <v>4</v>
      </c>
      <c r="M26" s="3">
        <f>K26/L26</f>
        <v>104700.16398006798</v>
      </c>
      <c r="N26" s="3">
        <f>M26*0.2248</f>
        <v>23536.59686271928</v>
      </c>
      <c r="O26" s="3">
        <f>-E26/L26</f>
        <v>-166884.05</v>
      </c>
      <c r="P26" s="3">
        <f>O26*0.2248</f>
        <v>-37515.534439999996</v>
      </c>
      <c r="R26" s="2">
        <v>45796.77795</v>
      </c>
      <c r="S26" t="s">
        <v>8</v>
      </c>
      <c r="T26" s="10">
        <f>N26/(R26-P26*(1-0.118))</f>
        <v>0.29836412307807253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3770.105</v>
      </c>
      <c r="E27" s="1">
        <v>1786130</v>
      </c>
      <c r="F27" s="1">
        <v>4390.729</v>
      </c>
      <c r="G27" s="1">
        <v>23758.82</v>
      </c>
      <c r="H27" s="1">
        <v>-18096.28</v>
      </c>
      <c r="I27" s="1">
        <v>1444051</v>
      </c>
      <c r="K27" s="1">
        <f>SQRT(D27^2+F27^2)</f>
        <v>5787.243978135534</v>
      </c>
      <c r="L27">
        <v>0</v>
      </c>
      <c r="M27" s="5"/>
      <c r="N27" s="3"/>
      <c r="O27" s="3"/>
      <c r="P27" s="3"/>
      <c r="S27" t="s">
        <v>36</v>
      </c>
      <c r="T27" s="10">
        <f>K27/E27</f>
        <v>0.0032401023319330252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229382.5</v>
      </c>
      <c r="E29" s="1">
        <v>563313.4</v>
      </c>
      <c r="F29" s="1">
        <v>587172.2</v>
      </c>
      <c r="G29" s="1">
        <v>664257.2</v>
      </c>
      <c r="H29" s="1">
        <v>-816982.7</v>
      </c>
      <c r="I29" s="1">
        <v>572563.5</v>
      </c>
      <c r="K29" s="1">
        <f aca="true" t="shared" si="7" ref="K29:K34">SQRT(D29^2+F29^2)</f>
        <v>630386.8048738727</v>
      </c>
      <c r="L29">
        <v>5</v>
      </c>
      <c r="M29" s="3">
        <f>K29/L29</f>
        <v>126077.36097477454</v>
      </c>
      <c r="N29" s="3">
        <f>M29*0.2248</f>
        <v>28342.190747129316</v>
      </c>
      <c r="O29" s="3">
        <f>-E29/L29</f>
        <v>-112662.68000000001</v>
      </c>
      <c r="P29" s="3">
        <f>O29*0.2248</f>
        <v>-25326.570464</v>
      </c>
      <c r="R29" s="2">
        <v>45796.77795</v>
      </c>
      <c r="S29" t="s">
        <v>10</v>
      </c>
      <c r="T29" s="10">
        <f>N29/(R29-P29*(1-0.118))</f>
        <v>0.41597223882958195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2040.125</v>
      </c>
      <c r="E30" s="1">
        <v>-135165.3</v>
      </c>
      <c r="F30" s="1">
        <v>-58935.68</v>
      </c>
      <c r="G30" s="1">
        <v>-137218.4</v>
      </c>
      <c r="H30" s="1">
        <v>106133.7</v>
      </c>
      <c r="I30" s="1">
        <v>-259260.8</v>
      </c>
      <c r="K30" s="1">
        <f t="shared" si="7"/>
        <v>58970.98004169529</v>
      </c>
      <c r="L30">
        <v>4</v>
      </c>
      <c r="M30" s="3">
        <f>K30/L30</f>
        <v>14742.745010423823</v>
      </c>
      <c r="N30" s="3">
        <f>M30*0.2248</f>
        <v>3314.1690783432755</v>
      </c>
      <c r="O30" s="3">
        <f>-E30/L30</f>
        <v>33791.325</v>
      </c>
      <c r="P30" s="3">
        <f>O30*0.2248</f>
        <v>7596.289859999999</v>
      </c>
      <c r="R30" s="2">
        <v>45796.77795</v>
      </c>
      <c r="S30" t="s">
        <v>11</v>
      </c>
      <c r="T30" s="10">
        <f>N30/(R30-P30*(1-0.118))</f>
        <v>0.08476818601666139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-40731.57</v>
      </c>
      <c r="E31" s="1">
        <v>-59109.23</v>
      </c>
      <c r="F31" s="1">
        <v>-85516.25</v>
      </c>
      <c r="G31" s="1">
        <v>-34283.09</v>
      </c>
      <c r="H31" s="1">
        <v>234250.1</v>
      </c>
      <c r="I31" s="1">
        <v>-141487.6</v>
      </c>
      <c r="K31" s="1">
        <f t="shared" si="7"/>
        <v>94721.11596010363</v>
      </c>
      <c r="L31">
        <v>2</v>
      </c>
      <c r="M31" s="3">
        <f>K31/L31</f>
        <v>47360.55798005182</v>
      </c>
      <c r="N31" s="3">
        <f>M31*0.2248</f>
        <v>10646.653433915648</v>
      </c>
      <c r="O31" s="3">
        <f>-E31/L31</f>
        <v>29554.615</v>
      </c>
      <c r="P31" s="3">
        <f>O31*0.2248</f>
        <v>6643.877452000001</v>
      </c>
      <c r="R31" s="2">
        <v>45796.77795</v>
      </c>
      <c r="S31" t="s">
        <v>12</v>
      </c>
      <c r="T31" s="10">
        <f>N31/(R31-P31*(1-0.118))</f>
        <v>0.26658702325110023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172915.4</v>
      </c>
      <c r="E32" s="1">
        <v>-501629.6</v>
      </c>
      <c r="F32" s="1">
        <v>-29267.31</v>
      </c>
      <c r="G32" s="1">
        <v>380784.9</v>
      </c>
      <c r="H32" s="1">
        <v>212966.4</v>
      </c>
      <c r="I32" s="1">
        <v>-1067395</v>
      </c>
      <c r="K32" s="1">
        <f t="shared" si="7"/>
        <v>175374.77296292104</v>
      </c>
      <c r="L32">
        <v>6</v>
      </c>
      <c r="M32" s="3">
        <f>K32/L32</f>
        <v>29229.128827153505</v>
      </c>
      <c r="N32" s="3">
        <f>M32*0.2248</f>
        <v>6570.708160344108</v>
      </c>
      <c r="O32" s="3">
        <f>-E32/L32</f>
        <v>83604.93333333333</v>
      </c>
      <c r="P32" s="3">
        <f>O32*0.2248</f>
        <v>18794.389013333333</v>
      </c>
      <c r="R32" s="2">
        <v>45796.77795</v>
      </c>
      <c r="S32" t="s">
        <v>14</v>
      </c>
      <c r="T32" s="10">
        <f>N32/(R32-P32*(1-0.118))</f>
        <v>0.22486925523182086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-286307.5</v>
      </c>
      <c r="E33" s="1">
        <v>732284.4</v>
      </c>
      <c r="F33" s="1">
        <v>-136219.2</v>
      </c>
      <c r="G33" s="1">
        <v>-846863.8</v>
      </c>
      <c r="H33" s="1">
        <v>-191426.9</v>
      </c>
      <c r="I33" s="1">
        <v>611211.6</v>
      </c>
      <c r="K33" s="1">
        <f t="shared" si="7"/>
        <v>317060.96417706483</v>
      </c>
      <c r="L33">
        <v>9</v>
      </c>
      <c r="M33" s="3">
        <f>K33/L33</f>
        <v>35228.99601967387</v>
      </c>
      <c r="N33" s="3">
        <f>M33*0.2248</f>
        <v>7919.478305222686</v>
      </c>
      <c r="O33" s="3">
        <f>-E33/L33</f>
        <v>-81364.93333333333</v>
      </c>
      <c r="P33" s="3">
        <f>O33*0.2248</f>
        <v>-18290.837013333334</v>
      </c>
      <c r="R33" s="2">
        <v>45796.77795</v>
      </c>
      <c r="S33" t="s">
        <v>13</v>
      </c>
      <c r="T33" s="10">
        <f>N33/(R33-P33*(1-0.118))</f>
        <v>0.12787935261187247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-96220.31</v>
      </c>
      <c r="E34" s="1">
        <v>1813289</v>
      </c>
      <c r="F34" s="1">
        <v>16772.71</v>
      </c>
      <c r="G34" s="1">
        <v>-211945.5</v>
      </c>
      <c r="H34" s="1">
        <v>-29914.55</v>
      </c>
      <c r="I34" s="1">
        <v>1325380</v>
      </c>
      <c r="K34" s="1">
        <f t="shared" si="7"/>
        <v>97671.24375802839</v>
      </c>
      <c r="L34">
        <v>0</v>
      </c>
      <c r="M34" s="5"/>
      <c r="N34" s="3"/>
      <c r="O34" s="3"/>
      <c r="P34" s="3"/>
      <c r="S34" t="s">
        <v>37</v>
      </c>
      <c r="T34" s="10">
        <f>K34/E34</f>
        <v>0.053864135147805116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-719279.5</v>
      </c>
      <c r="E36" s="1">
        <v>712414.8</v>
      </c>
      <c r="F36" s="1">
        <v>232018.8</v>
      </c>
      <c r="G36" s="1">
        <v>424965.5</v>
      </c>
      <c r="H36" s="1">
        <v>181088.7</v>
      </c>
      <c r="I36" s="1">
        <v>629791.5</v>
      </c>
      <c r="K36" s="1">
        <f aca="true" t="shared" si="8" ref="K36:K42">SQRT(D36^2+F36^2)</f>
        <v>755774.9153509198</v>
      </c>
      <c r="L36">
        <v>8</v>
      </c>
      <c r="M36" s="3">
        <f aca="true" t="shared" si="9" ref="M36:M41">K36/L36</f>
        <v>94471.86441886498</v>
      </c>
      <c r="N36" s="3">
        <f aca="true" t="shared" si="10" ref="N36:N41">M36*0.2248</f>
        <v>21237.275121360846</v>
      </c>
      <c r="O36" s="3">
        <f aca="true" t="shared" si="11" ref="O36:O41">-E36/L36</f>
        <v>-89051.85</v>
      </c>
      <c r="P36" s="3">
        <f aca="true" t="shared" si="12" ref="P36:P41">O36*0.2248</f>
        <v>-20018.855880000003</v>
      </c>
      <c r="R36" s="2">
        <v>45796.77795</v>
      </c>
      <c r="S36" t="s">
        <v>20</v>
      </c>
      <c r="T36" s="10">
        <f aca="true" t="shared" si="13" ref="T36:T41">N36/(R36-P36*(1-0.118))</f>
        <v>0.3346908465736899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93322.22</v>
      </c>
      <c r="E37" s="1">
        <v>98864.07</v>
      </c>
      <c r="F37" s="1">
        <v>-63405.74</v>
      </c>
      <c r="G37" s="1">
        <v>71456.94</v>
      </c>
      <c r="H37" s="1">
        <v>-343.962</v>
      </c>
      <c r="I37" s="1">
        <v>203550</v>
      </c>
      <c r="K37" s="1">
        <f t="shared" si="8"/>
        <v>112824.30859826264</v>
      </c>
      <c r="L37">
        <v>3</v>
      </c>
      <c r="M37" s="3">
        <f t="shared" si="9"/>
        <v>37608.102866087545</v>
      </c>
      <c r="N37" s="3">
        <f t="shared" si="10"/>
        <v>8454.30152429648</v>
      </c>
      <c r="O37" s="3">
        <f t="shared" si="11"/>
        <v>-32954.69</v>
      </c>
      <c r="P37" s="3">
        <f t="shared" si="12"/>
        <v>-7408.214312</v>
      </c>
      <c r="R37" s="2">
        <v>45796.77795</v>
      </c>
      <c r="S37" t="s">
        <v>21</v>
      </c>
      <c r="T37" s="10">
        <f t="shared" si="13"/>
        <v>0.16155491245816514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31889.99</v>
      </c>
      <c r="E38" s="1">
        <v>-149388.1</v>
      </c>
      <c r="F38" s="1">
        <v>-58363.78</v>
      </c>
      <c r="G38" s="1">
        <v>-18414.96</v>
      </c>
      <c r="H38" s="1">
        <v>128493.1</v>
      </c>
      <c r="I38" s="1">
        <v>-340596.3</v>
      </c>
      <c r="K38" s="1">
        <f t="shared" si="8"/>
        <v>66507.91139472432</v>
      </c>
      <c r="L38">
        <v>6</v>
      </c>
      <c r="M38" s="3">
        <f t="shared" si="9"/>
        <v>11084.65189912072</v>
      </c>
      <c r="N38" s="3">
        <f t="shared" si="10"/>
        <v>2491.8297469223376</v>
      </c>
      <c r="O38" s="3">
        <f t="shared" si="11"/>
        <v>24898.016666666666</v>
      </c>
      <c r="P38" s="3">
        <f t="shared" si="12"/>
        <v>5597.074146666667</v>
      </c>
      <c r="R38" s="2">
        <v>45796.77795</v>
      </c>
      <c r="S38" t="s">
        <v>22</v>
      </c>
      <c r="T38" s="10">
        <f t="shared" si="13"/>
        <v>0.060984338661146456</v>
      </c>
      <c r="U38" s="1">
        <v>35</v>
      </c>
    </row>
    <row r="39" spans="1:21" ht="12.75">
      <c r="A39">
        <v>19</v>
      </c>
      <c r="B39" t="s">
        <v>24</v>
      </c>
      <c r="C39">
        <v>102</v>
      </c>
      <c r="D39" s="1">
        <v>39028.69</v>
      </c>
      <c r="E39" s="1">
        <v>-174111.9</v>
      </c>
      <c r="F39" s="1">
        <v>2323.252</v>
      </c>
      <c r="G39" s="1">
        <v>98157.3</v>
      </c>
      <c r="H39" s="1">
        <v>17567.74</v>
      </c>
      <c r="I39" s="1">
        <v>-359939.7</v>
      </c>
      <c r="K39" s="1">
        <f t="shared" si="8"/>
        <v>39097.77670113231</v>
      </c>
      <c r="L39">
        <v>2</v>
      </c>
      <c r="M39" s="3">
        <f t="shared" si="9"/>
        <v>19548.888350566154</v>
      </c>
      <c r="N39" s="3">
        <f t="shared" si="10"/>
        <v>4394.590101207272</v>
      </c>
      <c r="O39" s="3">
        <f t="shared" si="11"/>
        <v>87055.95</v>
      </c>
      <c r="P39" s="3">
        <f t="shared" si="12"/>
        <v>19570.17756</v>
      </c>
      <c r="R39" s="2">
        <v>45796.77795</v>
      </c>
      <c r="S39" t="s">
        <v>24</v>
      </c>
      <c r="T39" s="10">
        <f t="shared" si="13"/>
        <v>0.15400225591514696</v>
      </c>
      <c r="U39" s="1">
        <v>36</v>
      </c>
    </row>
    <row r="40" spans="1:21" ht="12.75">
      <c r="A40">
        <v>20</v>
      </c>
      <c r="B40" t="s">
        <v>25</v>
      </c>
      <c r="C40">
        <v>102</v>
      </c>
      <c r="D40" s="1">
        <v>66271.31</v>
      </c>
      <c r="E40" s="1">
        <v>-518767.9</v>
      </c>
      <c r="F40" s="1">
        <v>119199</v>
      </c>
      <c r="G40" s="1">
        <v>459804.2</v>
      </c>
      <c r="H40" s="1">
        <v>-154222.8</v>
      </c>
      <c r="I40" s="1">
        <v>-901511.7</v>
      </c>
      <c r="K40" s="1">
        <f t="shared" si="8"/>
        <v>136382.8733020246</v>
      </c>
      <c r="L40">
        <v>5</v>
      </c>
      <c r="M40" s="3">
        <f t="shared" si="9"/>
        <v>27276.574660404924</v>
      </c>
      <c r="N40" s="3">
        <f t="shared" si="10"/>
        <v>6131.773983659027</v>
      </c>
      <c r="O40" s="3">
        <f t="shared" si="11"/>
        <v>103753.58</v>
      </c>
      <c r="P40" s="3">
        <f t="shared" si="12"/>
        <v>23323.804784</v>
      </c>
      <c r="R40" s="2">
        <v>45796.77795</v>
      </c>
      <c r="S40" t="s">
        <v>25</v>
      </c>
      <c r="T40" s="10">
        <f t="shared" si="13"/>
        <v>0.24308145534624803</v>
      </c>
      <c r="U40" s="1">
        <v>37</v>
      </c>
    </row>
    <row r="41" spans="1:21" ht="12.75">
      <c r="A41">
        <v>18</v>
      </c>
      <c r="B41" t="s">
        <v>23</v>
      </c>
      <c r="C41">
        <v>102</v>
      </c>
      <c r="D41" s="1">
        <v>-23951.68</v>
      </c>
      <c r="E41" s="1">
        <v>875938.2</v>
      </c>
      <c r="F41" s="1">
        <v>-395159.8</v>
      </c>
      <c r="G41" s="1">
        <v>-916301.6</v>
      </c>
      <c r="H41" s="1">
        <v>275896.8</v>
      </c>
      <c r="I41" s="1">
        <v>759078.8</v>
      </c>
      <c r="K41" s="1">
        <f t="shared" si="8"/>
        <v>395885.0218319233</v>
      </c>
      <c r="L41">
        <v>5</v>
      </c>
      <c r="M41" s="3">
        <f t="shared" si="9"/>
        <v>79177.00436638466</v>
      </c>
      <c r="N41" s="3">
        <f t="shared" si="10"/>
        <v>17798.99058156327</v>
      </c>
      <c r="O41" s="3">
        <f t="shared" si="11"/>
        <v>-175187.63999999998</v>
      </c>
      <c r="P41" s="3">
        <f t="shared" si="12"/>
        <v>-39382.181472</v>
      </c>
      <c r="R41" s="2">
        <v>45796.77795</v>
      </c>
      <c r="S41" t="s">
        <v>23</v>
      </c>
      <c r="T41" s="10">
        <f t="shared" si="13"/>
        <v>0.22101799384357879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-37462.36</v>
      </c>
      <c r="E42" s="1">
        <v>1515409</v>
      </c>
      <c r="F42" s="1">
        <v>992.7534</v>
      </c>
      <c r="G42" s="1">
        <v>-316672.4</v>
      </c>
      <c r="H42" s="1">
        <v>-11548.22</v>
      </c>
      <c r="I42" s="1">
        <v>838415</v>
      </c>
      <c r="K42" s="1">
        <f t="shared" si="8"/>
        <v>37475.511685403464</v>
      </c>
      <c r="L42">
        <v>0</v>
      </c>
      <c r="M42" s="5"/>
      <c r="N42" s="3"/>
      <c r="O42" s="3"/>
      <c r="P42" s="3"/>
      <c r="S42" t="s">
        <v>38</v>
      </c>
      <c r="T42" s="10">
        <f>K42/E42</f>
        <v>0.024729635158167507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-448050.7</v>
      </c>
      <c r="E44" s="1">
        <v>-29184.52</v>
      </c>
      <c r="F44" s="1">
        <v>-301912.3</v>
      </c>
      <c r="G44" s="1">
        <v>54087.03</v>
      </c>
      <c r="H44" s="1">
        <v>561069.1</v>
      </c>
      <c r="I44" s="1">
        <v>-390336.7</v>
      </c>
      <c r="K44" s="1">
        <f>SQRT(D44^2+F44^2)</f>
        <v>540278.1382415728</v>
      </c>
      <c r="L44">
        <v>16</v>
      </c>
      <c r="M44" s="3">
        <f>K44/L44</f>
        <v>33767.3836400983</v>
      </c>
      <c r="N44" s="3">
        <f>M44*0.2248</f>
        <v>7590.9078422940975</v>
      </c>
      <c r="O44" s="3">
        <f>-E44/L44</f>
        <v>1824.0325</v>
      </c>
      <c r="P44" s="3">
        <f>O44*0.2248</f>
        <v>410.042506</v>
      </c>
      <c r="R44" s="2">
        <v>45796.77795</v>
      </c>
      <c r="S44" t="s">
        <v>32</v>
      </c>
      <c r="T44" s="10">
        <f>N44/(R44-P44*(1-0.118))</f>
        <v>0.16707137046166162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440983.3</v>
      </c>
      <c r="E45" s="1">
        <v>-39650.04</v>
      </c>
      <c r="F45" s="1">
        <v>-317453.1</v>
      </c>
      <c r="G45" s="1">
        <v>-44680.88</v>
      </c>
      <c r="H45" s="1">
        <v>564631.8</v>
      </c>
      <c r="I45" s="1">
        <v>-403829.9</v>
      </c>
      <c r="K45" s="1">
        <f>SQRT(D45^2+F45^2)</f>
        <v>543362.4403457603</v>
      </c>
      <c r="L45">
        <v>16</v>
      </c>
      <c r="M45" s="3">
        <f>K45/L45</f>
        <v>33960.15252161002</v>
      </c>
      <c r="N45" s="3">
        <f>M45*0.2248</f>
        <v>7634.242286857932</v>
      </c>
      <c r="O45" s="3">
        <f>-E45/L45</f>
        <v>2478.1275</v>
      </c>
      <c r="P45" s="3">
        <f>O45*0.2248</f>
        <v>557.083062</v>
      </c>
      <c r="R45" s="2">
        <v>45796.77795</v>
      </c>
      <c r="S45" t="s">
        <v>33</v>
      </c>
      <c r="T45" s="10">
        <f>N45/(R45-P45*(1-0.118))</f>
        <v>0.16850611881851618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7033.517</v>
      </c>
      <c r="E46" s="1">
        <v>2553687</v>
      </c>
      <c r="F46" s="1">
        <v>-3632.231</v>
      </c>
      <c r="G46" s="1">
        <v>-9406.489</v>
      </c>
      <c r="H46" s="1">
        <v>5281.133</v>
      </c>
      <c r="I46" s="1">
        <v>1594267</v>
      </c>
      <c r="K46" s="1">
        <f>SQRT(D46^2+F46^2)</f>
        <v>7916.025734334749</v>
      </c>
      <c r="L46">
        <v>0</v>
      </c>
      <c r="M46" s="5"/>
      <c r="N46" s="3"/>
      <c r="O46" s="3"/>
      <c r="P46" s="3"/>
      <c r="S46" t="s">
        <v>39</v>
      </c>
      <c r="T46" s="10">
        <f>K46/E46</f>
        <v>0.0030998418108150096</v>
      </c>
      <c r="U46" s="1">
        <v>43</v>
      </c>
    </row>
    <row r="47" spans="13:16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28898.21278112371</v>
      </c>
      <c r="O48" s="3"/>
      <c r="P48" s="6">
        <f>MAX(P4:P39)</f>
        <v>23343.223007999997</v>
      </c>
      <c r="T48" s="11">
        <f>MAX(T4:T39)</f>
        <v>0.42134504539563655</v>
      </c>
    </row>
    <row r="49" spans="1:20" ht="12.75">
      <c r="A49">
        <v>38</v>
      </c>
      <c r="B49" t="s">
        <v>43</v>
      </c>
      <c r="C49">
        <v>0</v>
      </c>
      <c r="D49" s="1">
        <v>-17.23193</v>
      </c>
      <c r="E49" s="1">
        <v>2463020</v>
      </c>
      <c r="F49" s="1">
        <v>327469.8</v>
      </c>
      <c r="G49" s="1">
        <v>-6.215743</v>
      </c>
      <c r="H49" s="1">
        <v>-641214.5</v>
      </c>
      <c r="I49" s="1">
        <v>1129295</v>
      </c>
      <c r="K49" s="1">
        <f aca="true" t="shared" si="14" ref="K49:K55">SQRT(D49^2+F49^2)</f>
        <v>327469.8004533844</v>
      </c>
      <c r="L49">
        <v>20</v>
      </c>
      <c r="M49" s="3">
        <f aca="true" t="shared" si="15" ref="M49:M55">K49/L49</f>
        <v>16373.49002266922</v>
      </c>
      <c r="N49" s="3">
        <f aca="true" t="shared" si="16" ref="N49:N55">M49*0.2248</f>
        <v>3680.760557096041</v>
      </c>
      <c r="O49" s="3">
        <f aca="true" t="shared" si="17" ref="O49:O55">-E49/L49</f>
        <v>-123151</v>
      </c>
      <c r="P49" s="3">
        <f aca="true" t="shared" si="18" ref="P49:P55">O49*0.2248</f>
        <v>-27684.3448</v>
      </c>
      <c r="R49" s="2">
        <v>45796.77795</v>
      </c>
      <c r="S49" t="s">
        <v>43</v>
      </c>
      <c r="T49" s="10">
        <f aca="true" t="shared" si="19" ref="T49:T55">N49/(R49-P49*(1-0.118))</f>
        <v>0.05242175574262102</v>
      </c>
    </row>
    <row r="50" spans="1:20" ht="12.75">
      <c r="A50">
        <v>39</v>
      </c>
      <c r="B50" t="s">
        <v>44</v>
      </c>
      <c r="C50">
        <v>101</v>
      </c>
      <c r="D50" s="1">
        <v>-18921.35</v>
      </c>
      <c r="E50" s="1">
        <v>2412982</v>
      </c>
      <c r="F50" s="1">
        <v>294006.5</v>
      </c>
      <c r="G50" s="1">
        <v>-185268.7</v>
      </c>
      <c r="H50" s="1">
        <v>-484974</v>
      </c>
      <c r="I50" s="1">
        <v>1041012</v>
      </c>
      <c r="K50" s="1">
        <f t="shared" si="14"/>
        <v>294614.73067053605</v>
      </c>
      <c r="L50">
        <v>26</v>
      </c>
      <c r="M50" s="3">
        <f t="shared" si="15"/>
        <v>11331.335795020617</v>
      </c>
      <c r="N50" s="3">
        <f t="shared" si="16"/>
        <v>2547.2842867206346</v>
      </c>
      <c r="O50" s="3">
        <f t="shared" si="17"/>
        <v>-92807</v>
      </c>
      <c r="P50" s="3">
        <f t="shared" si="18"/>
        <v>-20863.0136</v>
      </c>
      <c r="R50" s="2">
        <v>45796.77795</v>
      </c>
      <c r="S50" t="s">
        <v>44</v>
      </c>
      <c r="T50" s="10">
        <f t="shared" si="19"/>
        <v>0.03967858865934955</v>
      </c>
    </row>
    <row r="51" spans="1:20" ht="12.75">
      <c r="A51">
        <v>40</v>
      </c>
      <c r="B51" t="s">
        <v>45</v>
      </c>
      <c r="C51">
        <v>102</v>
      </c>
      <c r="D51" s="1">
        <v>-550181.4</v>
      </c>
      <c r="E51" s="1">
        <v>2360358</v>
      </c>
      <c r="F51" s="1">
        <v>-162395.5</v>
      </c>
      <c r="G51" s="1">
        <v>-197005</v>
      </c>
      <c r="H51" s="1">
        <v>436931.3</v>
      </c>
      <c r="I51" s="1">
        <v>828787.7</v>
      </c>
      <c r="K51" s="1">
        <f t="shared" si="14"/>
        <v>573647.8635244884</v>
      </c>
      <c r="L51">
        <v>29</v>
      </c>
      <c r="M51" s="3">
        <f t="shared" si="15"/>
        <v>19780.960811189256</v>
      </c>
      <c r="N51" s="3">
        <f t="shared" si="16"/>
        <v>4446.759990355345</v>
      </c>
      <c r="O51" s="3">
        <f t="shared" si="17"/>
        <v>-81391.6551724138</v>
      </c>
      <c r="P51" s="3">
        <f t="shared" si="18"/>
        <v>-18296.84408275862</v>
      </c>
      <c r="R51" s="2">
        <v>45796.77795</v>
      </c>
      <c r="S51" t="s">
        <v>45</v>
      </c>
      <c r="T51" s="10">
        <f t="shared" si="19"/>
        <v>0.07179767674606927</v>
      </c>
    </row>
    <row r="52" spans="1:20" ht="12.75">
      <c r="A52">
        <v>41</v>
      </c>
      <c r="B52" t="s">
        <v>46</v>
      </c>
      <c r="C52">
        <v>103</v>
      </c>
      <c r="D52" s="1">
        <v>-33.84525</v>
      </c>
      <c r="E52" s="1">
        <v>2484852</v>
      </c>
      <c r="F52" s="1">
        <v>-622997.6</v>
      </c>
      <c r="G52" s="1">
        <v>-0.3411846</v>
      </c>
      <c r="H52" s="1">
        <v>1130982</v>
      </c>
      <c r="I52" s="1">
        <v>800100.5</v>
      </c>
      <c r="K52" s="1">
        <f t="shared" si="14"/>
        <v>622997.6009193462</v>
      </c>
      <c r="L52">
        <v>32</v>
      </c>
      <c r="M52" s="3">
        <f t="shared" si="15"/>
        <v>19468.67502872957</v>
      </c>
      <c r="N52" s="3">
        <f t="shared" si="16"/>
        <v>4376.5581464584075</v>
      </c>
      <c r="O52" s="3">
        <f t="shared" si="17"/>
        <v>-77651.625</v>
      </c>
      <c r="P52" s="3">
        <f t="shared" si="18"/>
        <v>-17456.0853</v>
      </c>
      <c r="R52" s="2">
        <v>45796.77795</v>
      </c>
      <c r="S52" t="s">
        <v>46</v>
      </c>
      <c r="T52" s="10">
        <f t="shared" si="19"/>
        <v>0.0715205156608193</v>
      </c>
    </row>
    <row r="53" spans="1:20" ht="12.75">
      <c r="A53">
        <v>42</v>
      </c>
      <c r="B53" t="s">
        <v>47</v>
      </c>
      <c r="C53">
        <v>111</v>
      </c>
      <c r="D53" s="1">
        <v>18869.44</v>
      </c>
      <c r="E53" s="1">
        <v>2413026</v>
      </c>
      <c r="F53" s="1">
        <v>294006.5</v>
      </c>
      <c r="G53" s="1">
        <v>185263.6</v>
      </c>
      <c r="H53" s="1">
        <v>-484972.2</v>
      </c>
      <c r="I53" s="1">
        <v>1041039</v>
      </c>
      <c r="K53" s="1">
        <f t="shared" si="14"/>
        <v>294611.401354672</v>
      </c>
      <c r="L53">
        <v>26</v>
      </c>
      <c r="M53" s="3">
        <f t="shared" si="15"/>
        <v>11331.207744410462</v>
      </c>
      <c r="N53" s="3">
        <f t="shared" si="16"/>
        <v>2547.255500943472</v>
      </c>
      <c r="O53" s="3">
        <f t="shared" si="17"/>
        <v>-92808.69230769231</v>
      </c>
      <c r="P53" s="3">
        <f t="shared" si="18"/>
        <v>-20863.394030769232</v>
      </c>
      <c r="R53" s="2">
        <v>45796.77795</v>
      </c>
      <c r="S53" t="s">
        <v>47</v>
      </c>
      <c r="T53" s="10">
        <f t="shared" si="19"/>
        <v>0.0396779328860044</v>
      </c>
    </row>
    <row r="54" spans="1:20" ht="12.75">
      <c r="A54">
        <v>43</v>
      </c>
      <c r="B54" t="s">
        <v>48</v>
      </c>
      <c r="C54">
        <v>112</v>
      </c>
      <c r="D54" s="1">
        <v>550117.7</v>
      </c>
      <c r="E54" s="1">
        <v>2360382</v>
      </c>
      <c r="F54" s="1">
        <v>-162395.6</v>
      </c>
      <c r="G54" s="1">
        <v>197003.8</v>
      </c>
      <c r="H54" s="1">
        <v>436932.2</v>
      </c>
      <c r="I54" s="1">
        <v>828801.7</v>
      </c>
      <c r="K54" s="1">
        <f t="shared" si="14"/>
        <v>573586.7979239498</v>
      </c>
      <c r="L54">
        <v>29</v>
      </c>
      <c r="M54" s="3">
        <f t="shared" si="15"/>
        <v>19778.855100825855</v>
      </c>
      <c r="N54" s="3">
        <f t="shared" si="16"/>
        <v>4446.286626665652</v>
      </c>
      <c r="O54" s="3">
        <f t="shared" si="17"/>
        <v>-81392.4827586207</v>
      </c>
      <c r="P54" s="3">
        <f t="shared" si="18"/>
        <v>-18297.03012413793</v>
      </c>
      <c r="R54" s="2">
        <v>45796.77795</v>
      </c>
      <c r="S54" t="s">
        <v>48</v>
      </c>
      <c r="T54" s="10">
        <f t="shared" si="19"/>
        <v>0.07178984358623909</v>
      </c>
    </row>
    <row r="55" spans="1:20" ht="12.75">
      <c r="A55">
        <v>44</v>
      </c>
      <c r="B55" t="s">
        <v>49</v>
      </c>
      <c r="C55">
        <v>113</v>
      </c>
      <c r="D55" s="1">
        <v>-33.84519</v>
      </c>
      <c r="E55" s="1">
        <v>2484852</v>
      </c>
      <c r="F55" s="1">
        <v>-622997.6</v>
      </c>
      <c r="G55" s="1">
        <v>-0.3406428</v>
      </c>
      <c r="H55" s="1">
        <v>1130982</v>
      </c>
      <c r="I55" s="1">
        <v>800100.5</v>
      </c>
      <c r="K55" s="1">
        <f t="shared" si="14"/>
        <v>622997.600919343</v>
      </c>
      <c r="L55">
        <v>32</v>
      </c>
      <c r="M55" s="3">
        <f t="shared" si="15"/>
        <v>19468.675028729467</v>
      </c>
      <c r="N55" s="3">
        <f t="shared" si="16"/>
        <v>4376.558146458384</v>
      </c>
      <c r="O55" s="3">
        <f t="shared" si="17"/>
        <v>-77651.625</v>
      </c>
      <c r="P55" s="3">
        <f t="shared" si="18"/>
        <v>-17456.0853</v>
      </c>
      <c r="R55" s="2">
        <v>45796.77795</v>
      </c>
      <c r="S55" t="s">
        <v>49</v>
      </c>
      <c r="T55" s="10">
        <f t="shared" si="19"/>
        <v>0.0715205156608189</v>
      </c>
    </row>
    <row r="56" spans="13:20" ht="12.75">
      <c r="M56" s="3"/>
      <c r="N56" s="6">
        <f>MAX(N49:N55)</f>
        <v>4446.759990355345</v>
      </c>
      <c r="O56" s="6"/>
      <c r="P56" s="6">
        <f>MAX(P49:P55)</f>
        <v>-17456.0853</v>
      </c>
      <c r="T56" s="11">
        <f>MAX(T49:T55)</f>
        <v>0.07179767674606927</v>
      </c>
    </row>
    <row r="57" spans="2:19" ht="12.75">
      <c r="B57" t="s">
        <v>43</v>
      </c>
      <c r="C57">
        <v>0</v>
      </c>
      <c r="D57" s="1">
        <f aca="true" t="shared" si="20" ref="D57:I57">SUM(D4:D7)+D41</f>
        <v>-23985.528999999955</v>
      </c>
      <c r="E57" s="1">
        <f t="shared" si="20"/>
        <v>3360790.3200000003</v>
      </c>
      <c r="F57" s="1">
        <f t="shared" si="20"/>
        <v>-1018157.429</v>
      </c>
      <c r="G57" s="1">
        <f t="shared" si="20"/>
        <v>-916301.95</v>
      </c>
      <c r="H57" s="1">
        <f t="shared" si="20"/>
        <v>1406878.9900000002</v>
      </c>
      <c r="I57" s="1">
        <f t="shared" si="20"/>
        <v>1559179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447431.73000000004</v>
      </c>
      <c r="E58" s="1">
        <f t="shared" si="21"/>
        <v>1568774.31</v>
      </c>
      <c r="F58" s="1">
        <f t="shared" si="21"/>
        <v>218963.8944</v>
      </c>
      <c r="G58" s="1">
        <f t="shared" si="21"/>
        <v>-1395389.9300000002</v>
      </c>
      <c r="H58" s="1">
        <f t="shared" si="21"/>
        <v>163241.86299999998</v>
      </c>
      <c r="I58" s="1">
        <f t="shared" si="21"/>
        <v>124675.90000000014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104478.28000000003</v>
      </c>
      <c r="E59" s="1">
        <f t="shared" si="22"/>
        <v>2460152.8999999994</v>
      </c>
      <c r="F59" s="1">
        <f t="shared" si="22"/>
        <v>322613.92559999996</v>
      </c>
      <c r="G59" s="1">
        <f t="shared" si="22"/>
        <v>180463.19999999995</v>
      </c>
      <c r="H59" s="1">
        <f t="shared" si="22"/>
        <v>-640946.41</v>
      </c>
      <c r="I59" s="1">
        <f t="shared" si="22"/>
        <v>989826.1000000002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-1167330.2</v>
      </c>
      <c r="E60" s="1">
        <f t="shared" si="23"/>
        <v>683230.28</v>
      </c>
      <c r="F60" s="1">
        <f t="shared" si="23"/>
        <v>-69893.5</v>
      </c>
      <c r="G60" s="1">
        <f t="shared" si="23"/>
        <v>479052.53</v>
      </c>
      <c r="H60" s="1">
        <f t="shared" si="23"/>
        <v>742157.8</v>
      </c>
      <c r="I60" s="1">
        <f t="shared" si="23"/>
        <v>239454.8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584704.5360000001</v>
      </c>
      <c r="E61" s="1">
        <f t="shared" si="24"/>
        <v>15431.309999999976</v>
      </c>
      <c r="F61" s="1">
        <f t="shared" si="24"/>
        <v>-621971.1699999999</v>
      </c>
      <c r="G61" s="1">
        <f t="shared" si="24"/>
        <v>612592.7899999999</v>
      </c>
      <c r="H61" s="1">
        <f t="shared" si="24"/>
        <v>926592.6000000001</v>
      </c>
      <c r="I61" s="1">
        <f t="shared" si="24"/>
        <v>-1248963.2000000002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84332.47199999995</v>
      </c>
      <c r="E62" s="1">
        <f t="shared" si="25"/>
        <v>3153380.67</v>
      </c>
      <c r="F62" s="1">
        <f t="shared" si="25"/>
        <v>273601.52899999986</v>
      </c>
      <c r="G62" s="1">
        <f t="shared" si="25"/>
        <v>17270.320999999938</v>
      </c>
      <c r="H62" s="1">
        <f t="shared" si="25"/>
        <v>-449778.26700000005</v>
      </c>
      <c r="I62" s="1">
        <f t="shared" si="25"/>
        <v>1309898.7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70918.68000000001</v>
      </c>
      <c r="E63" s="1">
        <f t="shared" si="26"/>
        <v>-323500</v>
      </c>
      <c r="F63" s="1">
        <f t="shared" si="26"/>
        <v>-56040.528</v>
      </c>
      <c r="G63" s="1">
        <f t="shared" si="26"/>
        <v>79742.34</v>
      </c>
      <c r="H63" s="1">
        <f t="shared" si="26"/>
        <v>146060.84</v>
      </c>
      <c r="I63" s="1">
        <f t="shared" si="26"/>
        <v>-700536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7">
      <selection activeCell="A15" sqref="A15"/>
    </sheetView>
  </sheetViews>
  <sheetFormatPr defaultColWidth="9.140625" defaultRowHeight="12.75"/>
  <cols>
    <col min="4" max="6" width="9.140625" style="1" customWidth="1"/>
    <col min="7" max="9" width="9.140625" style="1" hidden="1" customWidth="1"/>
    <col min="10" max="10" width="3.57421875" style="0" customWidth="1"/>
    <col min="11" max="11" width="9.140625" style="1" customWidth="1"/>
    <col min="12" max="12" width="6.421875" style="0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69</v>
      </c>
    </row>
    <row r="2" spans="1:20" ht="12.75" customHeight="1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-459344.3</v>
      </c>
      <c r="E4" s="1">
        <v>198976.3</v>
      </c>
      <c r="F4" s="1">
        <v>-535021.8</v>
      </c>
      <c r="G4" s="1">
        <v>235373.3</v>
      </c>
      <c r="H4" s="1">
        <v>919503.9</v>
      </c>
      <c r="I4" s="1">
        <v>29891.58</v>
      </c>
      <c r="K4" s="1">
        <f>SQRT(D4^2+F4^2)</f>
        <v>705156.3744430947</v>
      </c>
      <c r="L4">
        <v>16</v>
      </c>
      <c r="M4" s="3">
        <f>K4/L4</f>
        <v>44072.27340269342</v>
      </c>
      <c r="N4" s="3">
        <f>M4*0.2248</f>
        <v>9907.44706092548</v>
      </c>
      <c r="O4" s="3">
        <f>-E4/L4</f>
        <v>-12436.01875</v>
      </c>
      <c r="P4" s="3">
        <f>O4*0.2248</f>
        <v>-2795.617015</v>
      </c>
      <c r="R4" s="2">
        <v>45796.77795</v>
      </c>
      <c r="S4" t="s">
        <v>34</v>
      </c>
      <c r="T4" s="10">
        <f>N4/(R4-P4*(1-0.118))</f>
        <v>0.20528245667463224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467340.3</v>
      </c>
      <c r="E5" s="1">
        <v>61654.09</v>
      </c>
      <c r="F5" s="1">
        <v>-351949.8</v>
      </c>
      <c r="G5" s="1">
        <v>-133546.5</v>
      </c>
      <c r="H5" s="1">
        <v>726205.8</v>
      </c>
      <c r="I5" s="1">
        <v>-328258.1</v>
      </c>
      <c r="K5" s="1">
        <f>SQRT(D5^2+F5^2)</f>
        <v>585043.2614124618</v>
      </c>
      <c r="L5">
        <v>16</v>
      </c>
      <c r="M5" s="3">
        <f>K5/L5</f>
        <v>36565.20383827886</v>
      </c>
      <c r="N5" s="3">
        <f>M5*0.2248</f>
        <v>8219.857822845088</v>
      </c>
      <c r="O5" s="3">
        <f>-E5/L5</f>
        <v>-3853.380625</v>
      </c>
      <c r="P5" s="3">
        <f>O5*0.2248</f>
        <v>-866.2399644999999</v>
      </c>
      <c r="R5" s="2">
        <v>45796.77795</v>
      </c>
      <c r="S5" t="s">
        <v>35</v>
      </c>
      <c r="T5" s="10">
        <f>N5/(R5-P5*(1-0.118))</f>
        <v>0.17654029871935306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-6309.173</v>
      </c>
      <c r="E6" s="1">
        <v>2262247</v>
      </c>
      <c r="F6" s="1">
        <v>-2521.598</v>
      </c>
      <c r="G6" s="1">
        <v>-16413.67</v>
      </c>
      <c r="H6" s="1">
        <v>3740.793</v>
      </c>
      <c r="I6" s="1">
        <v>1339576</v>
      </c>
      <c r="K6" s="1">
        <f>SQRT(D6^2+F6^2)</f>
        <v>6794.418328122945</v>
      </c>
      <c r="L6">
        <v>0</v>
      </c>
      <c r="M6" s="5"/>
      <c r="N6" s="3"/>
      <c r="O6" s="3"/>
      <c r="P6" s="3"/>
      <c r="S6" t="s">
        <v>42</v>
      </c>
      <c r="T6" s="10">
        <f>K6/E6</f>
        <v>0.0030033936736894537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-94465.17</v>
      </c>
      <c r="E8" s="1">
        <v>224075.3</v>
      </c>
      <c r="F8" s="1">
        <v>-197768.2</v>
      </c>
      <c r="G8" s="1">
        <v>208798</v>
      </c>
      <c r="H8" s="1">
        <v>260287.8</v>
      </c>
      <c r="I8" s="1">
        <v>173508.8</v>
      </c>
      <c r="K8" s="1">
        <f aca="true" t="shared" si="0" ref="K8:K14">SQRT(D8^2+F8^2)</f>
        <v>219171.00463877266</v>
      </c>
      <c r="L8">
        <v>5</v>
      </c>
      <c r="M8" s="3">
        <f aca="true" t="shared" si="1" ref="M8:M13">K8/L8</f>
        <v>43834.20092775453</v>
      </c>
      <c r="N8" s="3">
        <f aca="true" t="shared" si="2" ref="N8:N13">M8*0.2248</f>
        <v>9853.928368559218</v>
      </c>
      <c r="O8" s="3">
        <f aca="true" t="shared" si="3" ref="O8:O13">-E8/L8</f>
        <v>-44815.06</v>
      </c>
      <c r="P8" s="3">
        <f aca="true" t="shared" si="4" ref="P8:P13">O8*0.2248</f>
        <v>-10074.425487999999</v>
      </c>
      <c r="R8" s="2">
        <v>45796.77795</v>
      </c>
      <c r="S8" t="s">
        <v>26</v>
      </c>
      <c r="T8" s="10">
        <f aca="true" t="shared" si="5" ref="T8:T13">N8/(R8-P8*(1-0.118))</f>
        <v>0.18020285398551752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-8594.474</v>
      </c>
      <c r="E9" s="1">
        <v>-188053.2</v>
      </c>
      <c r="F9" s="1">
        <v>146904.3</v>
      </c>
      <c r="G9" s="1">
        <v>-171627.9</v>
      </c>
      <c r="H9" s="1">
        <v>-253132.2</v>
      </c>
      <c r="I9" s="1">
        <v>-307130.6</v>
      </c>
      <c r="K9" s="1">
        <f t="shared" si="0"/>
        <v>147155.49035570055</v>
      </c>
      <c r="L9">
        <v>5</v>
      </c>
      <c r="M9" s="3">
        <f t="shared" si="1"/>
        <v>29431.09807114011</v>
      </c>
      <c r="N9" s="3">
        <f t="shared" si="2"/>
        <v>6616.1108463922965</v>
      </c>
      <c r="O9" s="3">
        <f t="shared" si="3"/>
        <v>37610.64</v>
      </c>
      <c r="P9" s="3">
        <f t="shared" si="4"/>
        <v>8454.871872</v>
      </c>
      <c r="R9" s="2">
        <v>45796.77795</v>
      </c>
      <c r="S9" t="s">
        <v>27</v>
      </c>
      <c r="T9" s="10">
        <f t="shared" si="5"/>
        <v>0.17256607090947215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-2679.209</v>
      </c>
      <c r="E10" s="1">
        <v>-47958.08</v>
      </c>
      <c r="F10" s="1">
        <v>24649.24</v>
      </c>
      <c r="G10" s="1">
        <v>-23089.44</v>
      </c>
      <c r="H10" s="1">
        <v>-50053.08</v>
      </c>
      <c r="I10" s="1">
        <v>-99940.57</v>
      </c>
      <c r="K10" s="1">
        <f t="shared" si="0"/>
        <v>24794.41859458054</v>
      </c>
      <c r="L10">
        <v>2</v>
      </c>
      <c r="M10" s="3">
        <f t="shared" si="1"/>
        <v>12397.20929729027</v>
      </c>
      <c r="N10" s="3">
        <f t="shared" si="2"/>
        <v>2786.8926500308526</v>
      </c>
      <c r="O10" s="3">
        <f t="shared" si="3"/>
        <v>23979.04</v>
      </c>
      <c r="P10" s="3">
        <f t="shared" si="4"/>
        <v>5390.488192</v>
      </c>
      <c r="R10" s="2">
        <v>45796.77795</v>
      </c>
      <c r="S10" t="s">
        <v>28</v>
      </c>
      <c r="T10" s="10">
        <f t="shared" si="5"/>
        <v>0.0679028240566554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-36298.59</v>
      </c>
      <c r="E11" s="1">
        <v>-210260.8</v>
      </c>
      <c r="F11" s="1">
        <v>-14605.54</v>
      </c>
      <c r="G11" s="1">
        <v>47816.84</v>
      </c>
      <c r="H11" s="1">
        <v>21944.94</v>
      </c>
      <c r="I11" s="1">
        <v>-478888.5</v>
      </c>
      <c r="K11" s="1">
        <f t="shared" si="0"/>
        <v>39126.83778022062</v>
      </c>
      <c r="L11">
        <v>6</v>
      </c>
      <c r="M11" s="3">
        <f t="shared" si="1"/>
        <v>6521.1396300367705</v>
      </c>
      <c r="N11" s="3">
        <f t="shared" si="2"/>
        <v>1465.952188832266</v>
      </c>
      <c r="O11" s="3">
        <f t="shared" si="3"/>
        <v>35043.46666666667</v>
      </c>
      <c r="P11" s="3">
        <f t="shared" si="4"/>
        <v>7877.7713066666665</v>
      </c>
      <c r="R11" s="2">
        <v>45796.77795</v>
      </c>
      <c r="S11" t="s">
        <v>30</v>
      </c>
      <c r="T11" s="10">
        <f t="shared" si="5"/>
        <v>0.0377350227682882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-92541.69</v>
      </c>
      <c r="E12" s="1">
        <v>36891.9</v>
      </c>
      <c r="F12" s="1">
        <v>-78005.84</v>
      </c>
      <c r="G12" s="1">
        <v>-16945.2</v>
      </c>
      <c r="H12" s="1">
        <v>26518.18</v>
      </c>
      <c r="I12" s="1">
        <v>88241.37</v>
      </c>
      <c r="K12" s="1">
        <f t="shared" si="0"/>
        <v>121032.5388569607</v>
      </c>
      <c r="L12">
        <v>3</v>
      </c>
      <c r="M12" s="3">
        <f t="shared" si="1"/>
        <v>40344.1796189869</v>
      </c>
      <c r="N12" s="3">
        <f t="shared" si="2"/>
        <v>9069.371578348255</v>
      </c>
      <c r="O12" s="3">
        <f t="shared" si="3"/>
        <v>-12297.300000000001</v>
      </c>
      <c r="P12" s="3">
        <f t="shared" si="4"/>
        <v>-2764.4330400000003</v>
      </c>
      <c r="R12" s="2">
        <v>45796.77795</v>
      </c>
      <c r="S12" t="s">
        <v>31</v>
      </c>
      <c r="T12" s="10">
        <f t="shared" si="5"/>
        <v>0.1880246728432241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694536.1</v>
      </c>
      <c r="E13" s="1">
        <v>782838.4</v>
      </c>
      <c r="F13" s="1">
        <v>221897.6</v>
      </c>
      <c r="G13" s="1">
        <v>-453319</v>
      </c>
      <c r="H13" s="1">
        <v>175281.3</v>
      </c>
      <c r="I13" s="1">
        <v>668707.7</v>
      </c>
      <c r="K13" s="1">
        <f t="shared" si="0"/>
        <v>729122.0330568608</v>
      </c>
      <c r="L13">
        <v>8</v>
      </c>
      <c r="M13" s="3">
        <f t="shared" si="1"/>
        <v>91140.2541321076</v>
      </c>
      <c r="N13" s="3">
        <f t="shared" si="2"/>
        <v>20488.32912889779</v>
      </c>
      <c r="O13" s="3">
        <f t="shared" si="3"/>
        <v>-97854.8</v>
      </c>
      <c r="P13" s="3">
        <f t="shared" si="4"/>
        <v>-21997.75904</v>
      </c>
      <c r="R13" s="2">
        <v>45796.77795</v>
      </c>
      <c r="S13" t="s">
        <v>29</v>
      </c>
      <c r="T13" s="10">
        <f t="shared" si="5"/>
        <v>0.31424395359486146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41019.91</v>
      </c>
      <c r="E14" s="1">
        <v>1438869</v>
      </c>
      <c r="F14" s="1">
        <v>5252.105</v>
      </c>
      <c r="G14" s="1">
        <v>323522.3</v>
      </c>
      <c r="H14" s="1">
        <v>-10963.14</v>
      </c>
      <c r="I14" s="1">
        <v>780966.8</v>
      </c>
      <c r="K14" s="1">
        <f t="shared" si="0"/>
        <v>41354.77751528988</v>
      </c>
      <c r="L14">
        <v>0</v>
      </c>
      <c r="M14" s="5"/>
      <c r="N14" s="3"/>
      <c r="O14" s="3"/>
      <c r="P14" s="3"/>
      <c r="S14" t="s">
        <v>41</v>
      </c>
      <c r="T14" s="10">
        <f>K14/E14</f>
        <v>0.028741169290109024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32919.59</v>
      </c>
      <c r="E16" s="1">
        <v>109448.1</v>
      </c>
      <c r="F16" s="1">
        <v>47176.81</v>
      </c>
      <c r="G16" s="1">
        <v>100163.7</v>
      </c>
      <c r="H16" s="1">
        <v>-47630.39</v>
      </c>
      <c r="I16" s="1">
        <v>45500.34</v>
      </c>
      <c r="K16" s="1">
        <f aca="true" t="shared" si="6" ref="K16:K21">SQRT(D16^2+F16^2)</f>
        <v>57526.957224802005</v>
      </c>
      <c r="L16">
        <v>9</v>
      </c>
      <c r="M16" s="3">
        <f>K16/L16</f>
        <v>6391.884136089112</v>
      </c>
      <c r="N16" s="3">
        <f>M16*0.2248</f>
        <v>1436.8955537928323</v>
      </c>
      <c r="O16" s="3">
        <f>-E16/L16</f>
        <v>-12160.900000000001</v>
      </c>
      <c r="P16" s="3">
        <f>O16*0.2248</f>
        <v>-2733.7703200000005</v>
      </c>
      <c r="R16" s="2">
        <v>45796.77795</v>
      </c>
      <c r="S16" t="s">
        <v>15</v>
      </c>
      <c r="T16" s="10">
        <f>N16/(R16-P16*(1-0.118))</f>
        <v>0.029806186639700527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-14712.6</v>
      </c>
      <c r="E17" s="1">
        <v>-214375</v>
      </c>
      <c r="F17" s="1">
        <v>101508.1</v>
      </c>
      <c r="G17" s="1">
        <v>-143782.7</v>
      </c>
      <c r="H17" s="1">
        <v>-197291.6</v>
      </c>
      <c r="I17" s="1">
        <v>-475067.7</v>
      </c>
      <c r="K17" s="1">
        <f t="shared" si="6"/>
        <v>102568.7816266236</v>
      </c>
      <c r="L17">
        <v>6</v>
      </c>
      <c r="M17" s="3">
        <f>K17/L17</f>
        <v>17094.7969377706</v>
      </c>
      <c r="N17" s="3">
        <f>M17*0.2248</f>
        <v>3842.9103516108307</v>
      </c>
      <c r="O17" s="3">
        <f>-E17/L17</f>
        <v>35729.166666666664</v>
      </c>
      <c r="P17" s="3">
        <f>O17*0.2248</f>
        <v>8031.916666666666</v>
      </c>
      <c r="R17" s="2">
        <v>45796.77795</v>
      </c>
      <c r="S17" t="s">
        <v>16</v>
      </c>
      <c r="T17" s="10">
        <f>N17/(R17-P17*(1-0.118))</f>
        <v>0.09926761898489612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16744.45</v>
      </c>
      <c r="E18" s="1">
        <v>-76680.28</v>
      </c>
      <c r="F18" s="1">
        <v>-36242.2</v>
      </c>
      <c r="G18" s="1">
        <v>45052.83</v>
      </c>
      <c r="H18" s="1">
        <v>98843.22</v>
      </c>
      <c r="I18" s="1">
        <v>-184756.6</v>
      </c>
      <c r="K18" s="1">
        <f t="shared" si="6"/>
        <v>39923.34738774417</v>
      </c>
      <c r="L18">
        <v>2</v>
      </c>
      <c r="M18" s="3">
        <f>K18/L18</f>
        <v>19961.673693872086</v>
      </c>
      <c r="N18" s="3">
        <f>M18*0.2248</f>
        <v>4487.384246382445</v>
      </c>
      <c r="O18" s="3">
        <f>-E18/L18</f>
        <v>38340.14</v>
      </c>
      <c r="P18" s="3">
        <f>O18*0.2248</f>
        <v>8618.863472</v>
      </c>
      <c r="R18" s="2">
        <v>45796.77795</v>
      </c>
      <c r="S18" t="s">
        <v>18</v>
      </c>
      <c r="T18" s="10">
        <f>N18/(R18-P18*(1-0.118))</f>
        <v>0.117486352987678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-32397.54</v>
      </c>
      <c r="E19" s="1">
        <v>-190324.8</v>
      </c>
      <c r="F19" s="1">
        <v>-49416.9</v>
      </c>
      <c r="G19" s="1">
        <v>193844.4</v>
      </c>
      <c r="H19" s="1">
        <v>53710.71</v>
      </c>
      <c r="I19" s="1">
        <v>-365293.1</v>
      </c>
      <c r="K19" s="1">
        <f t="shared" si="6"/>
        <v>59090.021185151054</v>
      </c>
      <c r="L19">
        <v>4</v>
      </c>
      <c r="M19" s="3">
        <f>K19/L19</f>
        <v>14772.505296287763</v>
      </c>
      <c r="N19" s="3">
        <f>M19*0.2248</f>
        <v>3320.8591906054894</v>
      </c>
      <c r="O19" s="3">
        <f>-E19/L19</f>
        <v>47581.2</v>
      </c>
      <c r="P19" s="3">
        <f>O19*0.2248</f>
        <v>10696.25376</v>
      </c>
      <c r="R19" s="2">
        <v>45796.77795</v>
      </c>
      <c r="S19" t="s">
        <v>19</v>
      </c>
      <c r="T19" s="10">
        <f>N19/(R19-P19*(1-0.118))</f>
        <v>0.09132602425742485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-250282</v>
      </c>
      <c r="E20" s="1">
        <v>555498.6</v>
      </c>
      <c r="F20" s="1">
        <v>518193.5</v>
      </c>
      <c r="G20" s="1">
        <v>-653132.5</v>
      </c>
      <c r="H20" s="1">
        <v>-781918.4</v>
      </c>
      <c r="I20" s="1">
        <v>564432.4</v>
      </c>
      <c r="K20" s="1">
        <f t="shared" si="6"/>
        <v>575469.880155556</v>
      </c>
      <c r="L20">
        <v>5</v>
      </c>
      <c r="M20" s="3">
        <f>K20/L20</f>
        <v>115093.9760311112</v>
      </c>
      <c r="N20" s="3">
        <f>M20*0.2248</f>
        <v>25873.125811793798</v>
      </c>
      <c r="O20" s="3">
        <f>-E20/L20</f>
        <v>-111099.72</v>
      </c>
      <c r="P20" s="3">
        <f>O20*0.2248</f>
        <v>-24975.217056</v>
      </c>
      <c r="R20" s="2">
        <v>45796.77795</v>
      </c>
      <c r="S20" t="s">
        <v>17</v>
      </c>
      <c r="T20" s="10">
        <f>N20/(R20-P20*(1-0.118))</f>
        <v>0.38146931899361086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104889.4</v>
      </c>
      <c r="E21" s="1">
        <v>1894586</v>
      </c>
      <c r="F21" s="1">
        <v>-4523.15</v>
      </c>
      <c r="G21" s="1">
        <v>206478.6</v>
      </c>
      <c r="H21" s="1">
        <v>-13801.39</v>
      </c>
      <c r="I21" s="1">
        <v>1379381</v>
      </c>
      <c r="K21" s="1">
        <f t="shared" si="6"/>
        <v>104986.8806960303</v>
      </c>
      <c r="L21">
        <v>0</v>
      </c>
      <c r="M21" s="5"/>
      <c r="N21" s="3"/>
      <c r="O21" s="3"/>
      <c r="P21" s="3"/>
      <c r="S21" t="s">
        <v>40</v>
      </c>
      <c r="T21" s="10">
        <f>K21/E21</f>
        <v>0.05541415417195646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155230.9</v>
      </c>
      <c r="E23" s="1">
        <v>376478.8</v>
      </c>
      <c r="F23" s="1">
        <v>376348</v>
      </c>
      <c r="G23" s="1">
        <v>438355.8</v>
      </c>
      <c r="H23" s="1">
        <v>-443256.6</v>
      </c>
      <c r="I23" s="1">
        <v>298759.2</v>
      </c>
      <c r="K23" s="1">
        <f>SQRT(D23^2+F23^2)</f>
        <v>407104.96118176944</v>
      </c>
      <c r="L23">
        <v>4</v>
      </c>
      <c r="M23" s="3">
        <f>K23/L23</f>
        <v>101776.24029544236</v>
      </c>
      <c r="N23" s="3">
        <f>M23*0.2248</f>
        <v>22879.298818415442</v>
      </c>
      <c r="O23" s="3">
        <f>-E23/L23</f>
        <v>-94119.7</v>
      </c>
      <c r="P23" s="3">
        <f>O23*0.2248</f>
        <v>-21158.10856</v>
      </c>
      <c r="R23" s="2">
        <v>45796.77795</v>
      </c>
      <c r="S23" t="s">
        <v>6</v>
      </c>
      <c r="T23" s="10">
        <f>N23/(R23-P23*(1-0.118))</f>
        <v>0.35494767580382114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3965.521</v>
      </c>
      <c r="E24" s="1">
        <v>-109113.8</v>
      </c>
      <c r="F24" s="1">
        <v>1729.894</v>
      </c>
      <c r="G24" s="1">
        <v>-110253.1</v>
      </c>
      <c r="H24" s="1">
        <v>9265.202</v>
      </c>
      <c r="I24" s="1">
        <v>-232056.5</v>
      </c>
      <c r="K24" s="1">
        <f>SQRT(D24^2+F24^2)</f>
        <v>4326.417692812034</v>
      </c>
      <c r="L24">
        <v>6</v>
      </c>
      <c r="M24" s="3">
        <f>K24/L24</f>
        <v>721.0696154686724</v>
      </c>
      <c r="N24" s="3">
        <f>M24*0.2248</f>
        <v>162.09644955735754</v>
      </c>
      <c r="O24" s="3">
        <f>-E24/L24</f>
        <v>18185.633333333335</v>
      </c>
      <c r="P24" s="3">
        <f>O24*0.2248</f>
        <v>4088.130373333334</v>
      </c>
      <c r="R24" s="2">
        <v>45796.77795</v>
      </c>
      <c r="S24" t="s">
        <v>7</v>
      </c>
      <c r="T24" s="10">
        <f>N24/(R24-P24*(1-0.118))</f>
        <v>0.003841963194425344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935.0441</v>
      </c>
      <c r="E25" s="1">
        <v>-306969.1</v>
      </c>
      <c r="F25" s="1">
        <v>4559.359</v>
      </c>
      <c r="G25" s="1">
        <v>292279.7</v>
      </c>
      <c r="H25" s="1">
        <v>2588.991</v>
      </c>
      <c r="I25" s="1">
        <v>-665591.1</v>
      </c>
      <c r="K25" s="1">
        <f>SQRT(D25^2+F25^2)</f>
        <v>4654.252030114593</v>
      </c>
      <c r="L25">
        <v>6</v>
      </c>
      <c r="M25" s="3">
        <f>K25/L25</f>
        <v>775.7086716857656</v>
      </c>
      <c r="N25" s="3">
        <f>M25*0.2248</f>
        <v>174.3793093949601</v>
      </c>
      <c r="O25" s="3">
        <f>-E25/L25</f>
        <v>51161.51666666666</v>
      </c>
      <c r="P25" s="3">
        <f>O25*0.2248</f>
        <v>11501.108946666665</v>
      </c>
      <c r="R25" s="2">
        <v>45796.77795</v>
      </c>
      <c r="S25" t="s">
        <v>9</v>
      </c>
      <c r="T25" s="10">
        <f>N25/(R25-P25*(1-0.118))</f>
        <v>0.004891041098718789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-372613.9</v>
      </c>
      <c r="E26" s="1">
        <v>629528.2</v>
      </c>
      <c r="F26" s="1">
        <v>119901</v>
      </c>
      <c r="G26" s="1">
        <v>-761484.4</v>
      </c>
      <c r="H26" s="1">
        <v>-469536.8</v>
      </c>
      <c r="I26" s="1">
        <v>513478.8</v>
      </c>
      <c r="K26" s="1">
        <f>SQRT(D26^2+F26^2)</f>
        <v>391429.90212068625</v>
      </c>
      <c r="L26">
        <v>4</v>
      </c>
      <c r="M26" s="3">
        <f>K26/L26</f>
        <v>97857.47553017156</v>
      </c>
      <c r="N26" s="3">
        <f>M26*0.2248</f>
        <v>21998.360499182567</v>
      </c>
      <c r="O26" s="3">
        <f>-E26/L26</f>
        <v>-157382.05</v>
      </c>
      <c r="P26" s="3">
        <f>O26*0.2248</f>
        <v>-35379.48484</v>
      </c>
      <c r="R26" s="2">
        <v>45796.77795</v>
      </c>
      <c r="S26" t="s">
        <v>8</v>
      </c>
      <c r="T26" s="10">
        <f>N26/(R26-P26*(1-0.118))</f>
        <v>0.28568748908126607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-1691.581</v>
      </c>
      <c r="E27" s="1">
        <v>1941854</v>
      </c>
      <c r="F27" s="1">
        <v>-1404.129</v>
      </c>
      <c r="G27" s="1">
        <v>26991.69</v>
      </c>
      <c r="H27" s="1">
        <v>-12709.19</v>
      </c>
      <c r="I27" s="1">
        <v>1548525</v>
      </c>
      <c r="K27" s="1">
        <f>SQRT(D27^2+F27^2)</f>
        <v>2198.4140938872274</v>
      </c>
      <c r="L27">
        <v>0</v>
      </c>
      <c r="M27" s="5"/>
      <c r="N27" s="3"/>
      <c r="O27" s="3"/>
      <c r="P27" s="3"/>
      <c r="S27" t="s">
        <v>36</v>
      </c>
      <c r="T27" s="10">
        <f>K27/E27</f>
        <v>0.001132121206788578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198353.8</v>
      </c>
      <c r="E29" s="1">
        <v>502476.4</v>
      </c>
      <c r="F29" s="1">
        <v>298000.5</v>
      </c>
      <c r="G29" s="1">
        <v>592206.8</v>
      </c>
      <c r="H29" s="1">
        <v>-513811</v>
      </c>
      <c r="I29" s="1">
        <v>512189.6</v>
      </c>
      <c r="K29" s="1">
        <f aca="true" t="shared" si="7" ref="K29:K34">SQRT(D29^2+F29^2)</f>
        <v>357978.39037390234</v>
      </c>
      <c r="L29">
        <v>5</v>
      </c>
      <c r="M29" s="3">
        <f>K29/L29</f>
        <v>71595.67807478047</v>
      </c>
      <c r="N29" s="3">
        <f>M29*0.2248</f>
        <v>16094.70843121065</v>
      </c>
      <c r="O29" s="3">
        <f>-E29/L29</f>
        <v>-100495.28</v>
      </c>
      <c r="P29" s="3">
        <f>O29*0.2248</f>
        <v>-22591.338944</v>
      </c>
      <c r="R29" s="2">
        <v>45796.77795</v>
      </c>
      <c r="S29" t="s">
        <v>10</v>
      </c>
      <c r="T29" s="10">
        <f>N29/(R29-P29*(1-0.118))</f>
        <v>0.24488946530099126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-83618.96</v>
      </c>
      <c r="E30" s="1">
        <v>-130919.9</v>
      </c>
      <c r="F30" s="1">
        <v>-64868.81</v>
      </c>
      <c r="G30" s="1">
        <v>-141124.3</v>
      </c>
      <c r="H30" s="1">
        <v>215223.5</v>
      </c>
      <c r="I30" s="1">
        <v>-255449.5</v>
      </c>
      <c r="K30" s="1">
        <f t="shared" si="7"/>
        <v>105830.49174173623</v>
      </c>
      <c r="L30">
        <v>4</v>
      </c>
      <c r="M30" s="3">
        <f>K30/L30</f>
        <v>26457.622935434058</v>
      </c>
      <c r="N30" s="3">
        <f>M30*0.2248</f>
        <v>5947.673635885576</v>
      </c>
      <c r="O30" s="3">
        <f>-E30/L30</f>
        <v>32729.975</v>
      </c>
      <c r="P30" s="3">
        <f>O30*0.2248</f>
        <v>7357.69838</v>
      </c>
      <c r="R30" s="2">
        <v>45796.77795</v>
      </c>
      <c r="S30" t="s">
        <v>11</v>
      </c>
      <c r="T30" s="10">
        <f>N30/(R30-P30*(1-0.118))</f>
        <v>0.1513122360180978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-32738.71</v>
      </c>
      <c r="E31" s="1">
        <v>48953.87</v>
      </c>
      <c r="F31" s="1">
        <v>-24604.66</v>
      </c>
      <c r="G31" s="1">
        <v>26213.18</v>
      </c>
      <c r="H31" s="1">
        <v>81089.25</v>
      </c>
      <c r="I31" s="1">
        <v>119321.7</v>
      </c>
      <c r="K31" s="1">
        <f t="shared" si="7"/>
        <v>40953.78402760482</v>
      </c>
      <c r="L31">
        <v>2</v>
      </c>
      <c r="M31" s="3">
        <f>K31/L31</f>
        <v>20476.89201380241</v>
      </c>
      <c r="N31" s="3">
        <f>M31*0.2248</f>
        <v>4603.2053247027825</v>
      </c>
      <c r="O31" s="3">
        <f>-E31/L31</f>
        <v>-24476.935</v>
      </c>
      <c r="P31" s="3">
        <f>O31*0.2248</f>
        <v>-5502.414988</v>
      </c>
      <c r="R31" s="2">
        <v>45796.77795</v>
      </c>
      <c r="S31" t="s">
        <v>12</v>
      </c>
      <c r="T31" s="10">
        <f>N31/(R31-P31*(1-0.118))</f>
        <v>0.09088279740769405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133887.3</v>
      </c>
      <c r="E32" s="1">
        <v>-414309.2</v>
      </c>
      <c r="F32" s="1">
        <v>-1212.701</v>
      </c>
      <c r="G32" s="1">
        <v>320476.1</v>
      </c>
      <c r="H32" s="1">
        <v>120206.6</v>
      </c>
      <c r="I32" s="1">
        <v>-877318.4</v>
      </c>
      <c r="K32" s="1">
        <f t="shared" si="7"/>
        <v>133892.7919830093</v>
      </c>
      <c r="L32">
        <v>6</v>
      </c>
      <c r="M32" s="3">
        <f>K32/L32</f>
        <v>22315.46533050155</v>
      </c>
      <c r="N32" s="3">
        <f>M32*0.2248</f>
        <v>5016.516606296748</v>
      </c>
      <c r="O32" s="3">
        <f>-E32/L32</f>
        <v>69051.53333333334</v>
      </c>
      <c r="P32" s="3">
        <f>O32*0.2248</f>
        <v>15522.784693333335</v>
      </c>
      <c r="R32" s="2">
        <v>45796.77795</v>
      </c>
      <c r="S32" t="s">
        <v>14</v>
      </c>
      <c r="T32" s="10">
        <f>N32/(R32-P32*(1-0.118))</f>
        <v>0.1562501188935736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-288798.1</v>
      </c>
      <c r="E33" s="1">
        <v>665099.5</v>
      </c>
      <c r="F33" s="1">
        <v>-248383.1</v>
      </c>
      <c r="G33" s="1">
        <v>-765256.6</v>
      </c>
      <c r="H33" s="1">
        <v>-133600.3</v>
      </c>
      <c r="I33" s="1">
        <v>546159</v>
      </c>
      <c r="K33" s="1">
        <f t="shared" si="7"/>
        <v>380917.97926747956</v>
      </c>
      <c r="L33">
        <v>9</v>
      </c>
      <c r="M33" s="3">
        <f>K33/L33</f>
        <v>42324.21991860884</v>
      </c>
      <c r="N33" s="3">
        <f>M33*0.2248</f>
        <v>9514.484637703266</v>
      </c>
      <c r="O33" s="3">
        <f>-E33/L33</f>
        <v>-73899.94444444444</v>
      </c>
      <c r="P33" s="3">
        <f>O33*0.2248</f>
        <v>-16612.707511111108</v>
      </c>
      <c r="R33" s="2">
        <v>45796.77795</v>
      </c>
      <c r="S33" t="s">
        <v>13</v>
      </c>
      <c r="T33" s="10">
        <f>N33/(R33-P33*(1-0.118))</f>
        <v>0.15739640632496948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-87009.15</v>
      </c>
      <c r="E34" s="1">
        <v>2038087</v>
      </c>
      <c r="F34" s="1">
        <v>9140.295</v>
      </c>
      <c r="G34" s="1">
        <v>-156090</v>
      </c>
      <c r="H34" s="1">
        <v>-21403.45</v>
      </c>
      <c r="I34" s="1">
        <v>1479784</v>
      </c>
      <c r="K34" s="1">
        <f t="shared" si="7"/>
        <v>87487.92588928786</v>
      </c>
      <c r="L34">
        <v>0</v>
      </c>
      <c r="M34" s="5"/>
      <c r="N34" s="3"/>
      <c r="O34" s="3"/>
      <c r="P34" s="3"/>
      <c r="S34" t="s">
        <v>37</v>
      </c>
      <c r="T34" s="10">
        <f>K34/E34</f>
        <v>0.04292649228874325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-609381.3</v>
      </c>
      <c r="E36" s="1">
        <v>808834.8</v>
      </c>
      <c r="F36" s="1">
        <v>-238119.3</v>
      </c>
      <c r="G36" s="1">
        <v>519343.1</v>
      </c>
      <c r="H36" s="1">
        <v>524785.7</v>
      </c>
      <c r="I36" s="1">
        <v>706202.4</v>
      </c>
      <c r="K36" s="1">
        <f aca="true" t="shared" si="8" ref="K36:K42">SQRT(D36^2+F36^2)</f>
        <v>654252.5275626989</v>
      </c>
      <c r="L36">
        <v>8</v>
      </c>
      <c r="M36" s="3">
        <f aca="true" t="shared" si="9" ref="M36:M41">K36/L36</f>
        <v>81781.56594533737</v>
      </c>
      <c r="N36" s="3">
        <f aca="true" t="shared" si="10" ref="N36:N41">M36*0.2248</f>
        <v>18384.49602451184</v>
      </c>
      <c r="O36" s="3">
        <f aca="true" t="shared" si="11" ref="O36:O41">-E36/L36</f>
        <v>-101104.35</v>
      </c>
      <c r="P36" s="3">
        <f aca="true" t="shared" si="12" ref="P36:P41">O36*0.2248</f>
        <v>-22728.25788</v>
      </c>
      <c r="R36" s="2">
        <v>45796.77795</v>
      </c>
      <c r="S36" t="s">
        <v>20</v>
      </c>
      <c r="T36" s="10">
        <f aca="true" t="shared" si="13" ref="T36:T41">N36/(R36-P36*(1-0.118))</f>
        <v>0.279216738482297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-29099.02</v>
      </c>
      <c r="E37" s="1">
        <v>55321.88</v>
      </c>
      <c r="F37" s="1">
        <v>-49935.45</v>
      </c>
      <c r="G37" s="1">
        <v>41133.49</v>
      </c>
      <c r="H37" s="1">
        <v>84263.15</v>
      </c>
      <c r="I37" s="1">
        <v>99789.91</v>
      </c>
      <c r="K37" s="1">
        <f t="shared" si="8"/>
        <v>57795.34697242417</v>
      </c>
      <c r="L37">
        <v>3</v>
      </c>
      <c r="M37" s="3">
        <f t="shared" si="9"/>
        <v>19265.115657474726</v>
      </c>
      <c r="N37" s="3">
        <f t="shared" si="10"/>
        <v>4330.797999800318</v>
      </c>
      <c r="O37" s="3">
        <f t="shared" si="11"/>
        <v>-18440.626666666667</v>
      </c>
      <c r="P37" s="3">
        <f t="shared" si="12"/>
        <v>-4145.4528746666665</v>
      </c>
      <c r="R37" s="2">
        <v>45796.77795</v>
      </c>
      <c r="S37" t="s">
        <v>21</v>
      </c>
      <c r="T37" s="10">
        <f t="shared" si="13"/>
        <v>0.08757390044270526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-13008.18</v>
      </c>
      <c r="E38" s="1">
        <v>-69466.59</v>
      </c>
      <c r="F38" s="1">
        <v>-141715.2</v>
      </c>
      <c r="G38" s="1">
        <v>12165.84</v>
      </c>
      <c r="H38" s="1">
        <v>336469</v>
      </c>
      <c r="I38" s="1">
        <v>-158857.2</v>
      </c>
      <c r="K38" s="1">
        <f t="shared" si="8"/>
        <v>142310.96464416367</v>
      </c>
      <c r="L38">
        <v>6</v>
      </c>
      <c r="M38" s="3">
        <f t="shared" si="9"/>
        <v>23718.494107360613</v>
      </c>
      <c r="N38" s="3">
        <f t="shared" si="10"/>
        <v>5331.917475334666</v>
      </c>
      <c r="O38" s="3">
        <f t="shared" si="11"/>
        <v>11577.765</v>
      </c>
      <c r="P38" s="3">
        <f t="shared" si="12"/>
        <v>2602.681572</v>
      </c>
      <c r="R38" s="2">
        <v>45796.77795</v>
      </c>
      <c r="S38" t="s">
        <v>22</v>
      </c>
      <c r="T38" s="10">
        <f t="shared" si="13"/>
        <v>0.12256939822390797</v>
      </c>
      <c r="U38" s="1">
        <v>35</v>
      </c>
    </row>
    <row r="39" spans="1:21" ht="12.75">
      <c r="A39">
        <v>19</v>
      </c>
      <c r="B39" t="s">
        <v>24</v>
      </c>
      <c r="C39">
        <v>102</v>
      </c>
      <c r="D39" s="1">
        <v>42429.51</v>
      </c>
      <c r="E39" s="1">
        <v>-131365.2</v>
      </c>
      <c r="F39" s="1">
        <v>-17529.77</v>
      </c>
      <c r="G39" s="1">
        <v>76668.34</v>
      </c>
      <c r="H39" s="1">
        <v>61251.03</v>
      </c>
      <c r="I39" s="1">
        <v>-269853</v>
      </c>
      <c r="K39" s="1">
        <f t="shared" si="8"/>
        <v>45908.127331584765</v>
      </c>
      <c r="L39">
        <v>2</v>
      </c>
      <c r="M39" s="3">
        <f t="shared" si="9"/>
        <v>22954.063665792382</v>
      </c>
      <c r="N39" s="3">
        <f t="shared" si="10"/>
        <v>5160.073512070127</v>
      </c>
      <c r="O39" s="3">
        <f t="shared" si="11"/>
        <v>65682.6</v>
      </c>
      <c r="P39" s="3">
        <f t="shared" si="12"/>
        <v>14765.448480000001</v>
      </c>
      <c r="R39" s="2">
        <v>45796.77795</v>
      </c>
      <c r="S39" t="s">
        <v>24</v>
      </c>
      <c r="T39" s="10">
        <f t="shared" si="13"/>
        <v>0.1574457875663507</v>
      </c>
      <c r="U39" s="1">
        <v>36</v>
      </c>
    </row>
    <row r="40" spans="1:21" ht="12.75">
      <c r="A40">
        <v>20</v>
      </c>
      <c r="B40" t="s">
        <v>25</v>
      </c>
      <c r="C40">
        <v>102</v>
      </c>
      <c r="D40" s="1">
        <v>51745.57</v>
      </c>
      <c r="E40" s="1">
        <v>-475914.4</v>
      </c>
      <c r="F40" s="1">
        <v>120274.7</v>
      </c>
      <c r="G40" s="1">
        <v>424186.7</v>
      </c>
      <c r="H40" s="1">
        <v>-167186.6</v>
      </c>
      <c r="I40" s="1">
        <v>-823775.2</v>
      </c>
      <c r="K40" s="1">
        <f t="shared" si="8"/>
        <v>130933.59948735428</v>
      </c>
      <c r="L40">
        <v>5</v>
      </c>
      <c r="M40" s="3">
        <f t="shared" si="9"/>
        <v>26186.719897470855</v>
      </c>
      <c r="N40" s="3">
        <f t="shared" si="10"/>
        <v>5886.774632951448</v>
      </c>
      <c r="O40" s="3">
        <f t="shared" si="11"/>
        <v>95182.88</v>
      </c>
      <c r="P40" s="3">
        <f t="shared" si="12"/>
        <v>21397.111424000002</v>
      </c>
      <c r="R40" s="2">
        <v>45796.77795</v>
      </c>
      <c r="S40" t="s">
        <v>25</v>
      </c>
      <c r="T40" s="10">
        <f t="shared" si="13"/>
        <v>0.21863986404889904</v>
      </c>
      <c r="U40" s="1">
        <v>37</v>
      </c>
    </row>
    <row r="41" spans="1:21" ht="12.75">
      <c r="A41">
        <v>18</v>
      </c>
      <c r="B41" t="s">
        <v>23</v>
      </c>
      <c r="C41">
        <v>102</v>
      </c>
      <c r="D41" s="1">
        <v>-24093.3</v>
      </c>
      <c r="E41" s="1">
        <v>796883.2</v>
      </c>
      <c r="F41" s="1">
        <v>-395681</v>
      </c>
      <c r="G41" s="1">
        <v>-827708.5</v>
      </c>
      <c r="H41" s="1">
        <v>268706.3</v>
      </c>
      <c r="I41" s="1">
        <v>681594.6</v>
      </c>
      <c r="K41" s="1">
        <f t="shared" si="8"/>
        <v>396413.85049704055</v>
      </c>
      <c r="L41">
        <v>5</v>
      </c>
      <c r="M41" s="3">
        <f t="shared" si="9"/>
        <v>79282.77009940811</v>
      </c>
      <c r="N41" s="3">
        <f t="shared" si="10"/>
        <v>17822.766718346942</v>
      </c>
      <c r="O41" s="3">
        <f t="shared" si="11"/>
        <v>-159376.63999999998</v>
      </c>
      <c r="P41" s="3">
        <f t="shared" si="12"/>
        <v>-35827.868672</v>
      </c>
      <c r="R41" s="2">
        <v>45796.77795</v>
      </c>
      <c r="S41" t="s">
        <v>23</v>
      </c>
      <c r="T41" s="10">
        <f t="shared" si="13"/>
        <v>0.23027735393698676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-37801.48</v>
      </c>
      <c r="E42" s="1">
        <v>1572656</v>
      </c>
      <c r="F42" s="1">
        <v>-144.9729</v>
      </c>
      <c r="G42" s="1">
        <v>-353030.8</v>
      </c>
      <c r="H42" s="1">
        <v>-10143.34</v>
      </c>
      <c r="I42" s="1">
        <v>870903.9</v>
      </c>
      <c r="K42" s="1">
        <f t="shared" si="8"/>
        <v>37801.75799261371</v>
      </c>
      <c r="L42">
        <v>0</v>
      </c>
      <c r="M42" s="5"/>
      <c r="N42" s="3"/>
      <c r="O42" s="3"/>
      <c r="P42" s="3"/>
      <c r="S42" t="s">
        <v>38</v>
      </c>
      <c r="T42" s="10">
        <f>K42/E42</f>
        <v>0.024036889181495324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-465357.3</v>
      </c>
      <c r="E44" s="1">
        <v>183728.5</v>
      </c>
      <c r="F44" s="1">
        <v>-531861.6</v>
      </c>
      <c r="G44" s="1">
        <v>219637.8</v>
      </c>
      <c r="H44" s="1">
        <v>921852.5</v>
      </c>
      <c r="I44" s="1">
        <v>16283.17</v>
      </c>
      <c r="K44" s="1">
        <f>SQRT(D44^2+F44^2)</f>
        <v>706706.5715117201</v>
      </c>
      <c r="L44">
        <v>16</v>
      </c>
      <c r="M44" s="3">
        <f>K44/L44</f>
        <v>44169.160719482505</v>
      </c>
      <c r="N44" s="3">
        <f>M44*0.2248</f>
        <v>9929.227329739668</v>
      </c>
      <c r="O44" s="3">
        <f>-E44/L44</f>
        <v>-11483.03125</v>
      </c>
      <c r="P44" s="3">
        <f>O44*0.2248</f>
        <v>-2581.385425</v>
      </c>
      <c r="R44" s="2">
        <v>45796.77795</v>
      </c>
      <c r="S44" t="s">
        <v>32</v>
      </c>
      <c r="T44" s="10">
        <f>N44/(R44-P44*(1-0.118))</f>
        <v>0.20654237696267133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459916.8</v>
      </c>
      <c r="E45" s="1">
        <v>-97636.39</v>
      </c>
      <c r="F45" s="1">
        <v>-354744.6</v>
      </c>
      <c r="G45" s="1">
        <v>16584.88</v>
      </c>
      <c r="H45" s="1">
        <v>722822.9</v>
      </c>
      <c r="I45" s="1">
        <v>-473039.9</v>
      </c>
      <c r="K45" s="1">
        <f>SQRT(D45^2+F45^2)</f>
        <v>580833.1896090305</v>
      </c>
      <c r="L45">
        <v>16</v>
      </c>
      <c r="M45" s="3">
        <f>K45/L45</f>
        <v>36302.074350564406</v>
      </c>
      <c r="N45" s="3">
        <f>M45*0.2248</f>
        <v>8160.7063140068785</v>
      </c>
      <c r="O45" s="3">
        <f>-E45/L45</f>
        <v>6102.274375</v>
      </c>
      <c r="P45" s="3">
        <f>O45*0.2248</f>
        <v>1371.7912795</v>
      </c>
      <c r="R45" s="2">
        <v>45796.77795</v>
      </c>
      <c r="S45" t="s">
        <v>33</v>
      </c>
      <c r="T45" s="10">
        <f>N45/(R45-P45*(1-0.118))</f>
        <v>0.18302940984122798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7127.406</v>
      </c>
      <c r="E46" s="1">
        <v>2436785</v>
      </c>
      <c r="F46" s="1">
        <v>-2886.965</v>
      </c>
      <c r="G46" s="1">
        <v>-150809.6</v>
      </c>
      <c r="H46" s="1">
        <v>4775.132</v>
      </c>
      <c r="I46" s="1">
        <v>1497966</v>
      </c>
      <c r="K46" s="1">
        <f>SQRT(D46^2+F46^2)</f>
        <v>7689.894875748368</v>
      </c>
      <c r="L46">
        <v>0</v>
      </c>
      <c r="M46" s="5"/>
      <c r="N46" s="3"/>
      <c r="O46" s="3"/>
      <c r="P46" s="3"/>
      <c r="S46" t="s">
        <v>39</v>
      </c>
      <c r="T46" s="10">
        <f>K46/E46</f>
        <v>0.0031557543549177985</v>
      </c>
      <c r="U46" s="1">
        <v>43</v>
      </c>
    </row>
    <row r="47" spans="13:16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25873.125811793798</v>
      </c>
      <c r="O48" s="3"/>
      <c r="P48" s="6">
        <f>MAX(P4:P39)</f>
        <v>15522.784693333335</v>
      </c>
      <c r="T48" s="11">
        <f>MAX(T4:T39)</f>
        <v>0.38146931899361086</v>
      </c>
    </row>
    <row r="49" spans="1:20" ht="12.75">
      <c r="A49">
        <v>38</v>
      </c>
      <c r="B49" t="s">
        <v>43</v>
      </c>
      <c r="C49">
        <v>0</v>
      </c>
      <c r="D49" s="1">
        <v>-214174</v>
      </c>
      <c r="E49" s="1">
        <v>2531778</v>
      </c>
      <c r="F49" s="1">
        <v>501134.1</v>
      </c>
      <c r="G49" s="1">
        <v>-114110.3</v>
      </c>
      <c r="H49" s="1">
        <v>-913648.3</v>
      </c>
      <c r="I49" s="1">
        <v>1463115</v>
      </c>
      <c r="K49" s="1">
        <f aca="true" t="shared" si="14" ref="K49:K55">SQRT(D49^2+F49^2)</f>
        <v>544982.4661939226</v>
      </c>
      <c r="L49">
        <v>20</v>
      </c>
      <c r="M49" s="3">
        <f aca="true" t="shared" si="15" ref="M49:M55">K49/L49</f>
        <v>27249.12330969613</v>
      </c>
      <c r="N49" s="3">
        <f aca="true" t="shared" si="16" ref="N49:N55">M49*0.2248</f>
        <v>6125.60292001969</v>
      </c>
      <c r="O49" s="3">
        <f aca="true" t="shared" si="17" ref="O49:O55">-E49/L49</f>
        <v>-126588.9</v>
      </c>
      <c r="P49" s="3">
        <f aca="true" t="shared" si="18" ref="P49:P55">O49*0.2248</f>
        <v>-28457.184719999997</v>
      </c>
      <c r="R49" s="2">
        <v>45796.77795</v>
      </c>
      <c r="S49" t="s">
        <v>43</v>
      </c>
      <c r="T49" s="10">
        <f aca="true" t="shared" si="19" ref="T49:T55">N49/(R49-P49*(1-0.118))</f>
        <v>0.08640264098044678</v>
      </c>
    </row>
    <row r="50" spans="1:20" ht="12.75">
      <c r="A50">
        <v>39</v>
      </c>
      <c r="B50" t="s">
        <v>44</v>
      </c>
      <c r="C50">
        <v>101</v>
      </c>
      <c r="D50" s="1">
        <v>-159923.7</v>
      </c>
      <c r="E50" s="1">
        <v>2709388</v>
      </c>
      <c r="F50" s="1">
        <v>-31928.47</v>
      </c>
      <c r="G50" s="1">
        <v>-123574.7</v>
      </c>
      <c r="H50" s="1">
        <v>-252295.3</v>
      </c>
      <c r="I50" s="1">
        <v>1524686</v>
      </c>
      <c r="K50" s="1">
        <f t="shared" si="14"/>
        <v>163079.78727675267</v>
      </c>
      <c r="L50">
        <v>26</v>
      </c>
      <c r="M50" s="3">
        <f t="shared" si="15"/>
        <v>6272.299510644333</v>
      </c>
      <c r="N50" s="3">
        <f t="shared" si="16"/>
        <v>1410.012929992846</v>
      </c>
      <c r="O50" s="3">
        <f t="shared" si="17"/>
        <v>-104207.23076923077</v>
      </c>
      <c r="P50" s="3">
        <f t="shared" si="18"/>
        <v>-23425.785476923076</v>
      </c>
      <c r="R50" s="2">
        <v>45796.77795</v>
      </c>
      <c r="S50" t="s">
        <v>44</v>
      </c>
      <c r="T50" s="10">
        <f t="shared" si="19"/>
        <v>0.021216499518479058</v>
      </c>
    </row>
    <row r="51" spans="1:20" ht="12.75">
      <c r="A51">
        <v>40</v>
      </c>
      <c r="B51" t="s">
        <v>45</v>
      </c>
      <c r="C51">
        <v>102</v>
      </c>
      <c r="D51" s="1">
        <v>-619208.2</v>
      </c>
      <c r="E51" s="1">
        <v>2556949</v>
      </c>
      <c r="F51" s="1">
        <v>-722851</v>
      </c>
      <c r="G51" s="1">
        <v>-107241.8</v>
      </c>
      <c r="H51" s="1">
        <v>1098145</v>
      </c>
      <c r="I51" s="1">
        <v>1106005</v>
      </c>
      <c r="K51" s="1">
        <f t="shared" si="14"/>
        <v>951804.7925642317</v>
      </c>
      <c r="L51">
        <v>29</v>
      </c>
      <c r="M51" s="3">
        <f t="shared" si="15"/>
        <v>32820.854916007986</v>
      </c>
      <c r="N51" s="3">
        <f t="shared" si="16"/>
        <v>7378.128185118595</v>
      </c>
      <c r="O51" s="3">
        <f t="shared" si="17"/>
        <v>-88170.6551724138</v>
      </c>
      <c r="P51" s="3">
        <f t="shared" si="18"/>
        <v>-19820.76328275862</v>
      </c>
      <c r="R51" s="2">
        <v>45796.77795</v>
      </c>
      <c r="S51" t="s">
        <v>45</v>
      </c>
      <c r="T51" s="10">
        <f t="shared" si="19"/>
        <v>0.11659735764499611</v>
      </c>
    </row>
    <row r="52" spans="1:20" ht="12.75">
      <c r="A52">
        <v>41</v>
      </c>
      <c r="B52" t="s">
        <v>46</v>
      </c>
      <c r="C52">
        <v>103</v>
      </c>
      <c r="D52" s="1">
        <v>1686.842</v>
      </c>
      <c r="E52" s="1">
        <v>2522877</v>
      </c>
      <c r="F52" s="1">
        <v>-889493.2</v>
      </c>
      <c r="G52" s="1">
        <v>85413.15</v>
      </c>
      <c r="H52" s="1">
        <v>1649451</v>
      </c>
      <c r="I52" s="1">
        <v>1041210</v>
      </c>
      <c r="K52" s="1">
        <f t="shared" si="14"/>
        <v>889494.7994688742</v>
      </c>
      <c r="L52">
        <v>32</v>
      </c>
      <c r="M52" s="3">
        <f t="shared" si="15"/>
        <v>27796.71248340232</v>
      </c>
      <c r="N52" s="3">
        <f t="shared" si="16"/>
        <v>6248.7009662688415</v>
      </c>
      <c r="O52" s="3">
        <f t="shared" si="17"/>
        <v>-78839.90625</v>
      </c>
      <c r="P52" s="3">
        <f t="shared" si="18"/>
        <v>-17723.210925</v>
      </c>
      <c r="R52" s="2">
        <v>45796.77795</v>
      </c>
      <c r="S52" t="s">
        <v>46</v>
      </c>
      <c r="T52" s="10">
        <f t="shared" si="19"/>
        <v>0.10172290889850616</v>
      </c>
    </row>
    <row r="53" spans="1:20" ht="12.75">
      <c r="A53">
        <v>42</v>
      </c>
      <c r="B53" t="s">
        <v>47</v>
      </c>
      <c r="C53">
        <v>111</v>
      </c>
      <c r="D53" s="1">
        <v>-142838.7</v>
      </c>
      <c r="E53" s="1">
        <v>2078152</v>
      </c>
      <c r="F53" s="1">
        <v>576696.1</v>
      </c>
      <c r="G53" s="1">
        <v>-251375.7</v>
      </c>
      <c r="H53" s="1">
        <v>-888087.8</v>
      </c>
      <c r="I53" s="1">
        <v>964196.5</v>
      </c>
      <c r="K53" s="1">
        <f t="shared" si="14"/>
        <v>594122.2820033767</v>
      </c>
      <c r="L53">
        <v>26</v>
      </c>
      <c r="M53" s="3">
        <f t="shared" si="15"/>
        <v>22850.857000129876</v>
      </c>
      <c r="N53" s="3">
        <f t="shared" si="16"/>
        <v>5136.872653629196</v>
      </c>
      <c r="O53" s="3">
        <f t="shared" si="17"/>
        <v>-79928.92307692308</v>
      </c>
      <c r="P53" s="3">
        <f t="shared" si="18"/>
        <v>-17968.02190769231</v>
      </c>
      <c r="R53" s="2">
        <v>45796.77795</v>
      </c>
      <c r="S53" t="s">
        <v>47</v>
      </c>
      <c r="T53" s="10">
        <f t="shared" si="19"/>
        <v>0.08333049254659589</v>
      </c>
    </row>
    <row r="54" spans="1:20" ht="12.75">
      <c r="A54">
        <v>43</v>
      </c>
      <c r="B54" t="s">
        <v>48</v>
      </c>
      <c r="C54">
        <v>112</v>
      </c>
      <c r="D54" s="1">
        <v>500976.9</v>
      </c>
      <c r="E54" s="1">
        <v>2036403</v>
      </c>
      <c r="F54" s="1">
        <v>108323.7</v>
      </c>
      <c r="G54" s="1">
        <v>-84844.34</v>
      </c>
      <c r="H54" s="1">
        <v>169883.8</v>
      </c>
      <c r="I54" s="1">
        <v>825464.9</v>
      </c>
      <c r="K54" s="1">
        <f t="shared" si="14"/>
        <v>512554.26865386654</v>
      </c>
      <c r="L54">
        <v>29</v>
      </c>
      <c r="M54" s="3">
        <f t="shared" si="15"/>
        <v>17674.285125995397</v>
      </c>
      <c r="N54" s="3">
        <f t="shared" si="16"/>
        <v>3973.1792963237654</v>
      </c>
      <c r="O54" s="3">
        <f t="shared" si="17"/>
        <v>-70220.79310344828</v>
      </c>
      <c r="P54" s="3">
        <f t="shared" si="18"/>
        <v>-15785.634289655172</v>
      </c>
      <c r="R54" s="2">
        <v>45796.77795</v>
      </c>
      <c r="S54" t="s">
        <v>48</v>
      </c>
      <c r="T54" s="10">
        <f t="shared" si="19"/>
        <v>0.06653045484877608</v>
      </c>
    </row>
    <row r="55" spans="1:20" ht="12.75">
      <c r="A55">
        <v>44</v>
      </c>
      <c r="B55" t="s">
        <v>49</v>
      </c>
      <c r="C55">
        <v>113</v>
      </c>
      <c r="D55" s="1">
        <v>1686.842</v>
      </c>
      <c r="E55" s="1">
        <v>2522877</v>
      </c>
      <c r="F55" s="1">
        <v>-889493.2</v>
      </c>
      <c r="G55" s="1">
        <v>85413.15</v>
      </c>
      <c r="H55" s="1">
        <v>1649451</v>
      </c>
      <c r="I55" s="1">
        <v>1041210</v>
      </c>
      <c r="K55" s="1">
        <f t="shared" si="14"/>
        <v>889494.7994688742</v>
      </c>
      <c r="L55">
        <v>32</v>
      </c>
      <c r="M55" s="3">
        <f t="shared" si="15"/>
        <v>27796.71248340232</v>
      </c>
      <c r="N55" s="3">
        <f t="shared" si="16"/>
        <v>6248.7009662688415</v>
      </c>
      <c r="O55" s="3">
        <f t="shared" si="17"/>
        <v>-78839.90625</v>
      </c>
      <c r="P55" s="3">
        <f t="shared" si="18"/>
        <v>-17723.210925</v>
      </c>
      <c r="R55" s="2">
        <v>45796.77795</v>
      </c>
      <c r="S55" t="s">
        <v>49</v>
      </c>
      <c r="T55" s="10">
        <f t="shared" si="19"/>
        <v>0.10172290889850616</v>
      </c>
    </row>
    <row r="56" spans="13:20" ht="12.75">
      <c r="M56" s="3"/>
      <c r="N56" s="6">
        <f>MAX(N49:N55)</f>
        <v>7378.128185118595</v>
      </c>
      <c r="O56" s="6"/>
      <c r="P56" s="6">
        <f>MAX(P49:P55)</f>
        <v>-15785.634289655172</v>
      </c>
      <c r="T56" s="11">
        <f>MAX(T49:T55)</f>
        <v>0.11659735764499611</v>
      </c>
    </row>
    <row r="57" spans="2:19" ht="12.75">
      <c r="B57" t="s">
        <v>43</v>
      </c>
      <c r="C57">
        <v>0</v>
      </c>
      <c r="D57" s="1">
        <f aca="true" t="shared" si="20" ref="D57:I57">SUM(D4:D7)+D41</f>
        <v>-22406.472999999998</v>
      </c>
      <c r="E57" s="1">
        <f t="shared" si="20"/>
        <v>3319760.59</v>
      </c>
      <c r="F57" s="1">
        <f t="shared" si="20"/>
        <v>-1285174.198</v>
      </c>
      <c r="G57" s="1">
        <f t="shared" si="20"/>
        <v>-742295.37</v>
      </c>
      <c r="H57" s="1">
        <f t="shared" si="20"/>
        <v>1918156.7930000003</v>
      </c>
      <c r="I57" s="1">
        <f t="shared" si="20"/>
        <v>1722804.08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516620.657</v>
      </c>
      <c r="E58" s="1">
        <f t="shared" si="21"/>
        <v>1946114.22</v>
      </c>
      <c r="F58" s="1">
        <f t="shared" si="21"/>
        <v>300694.7871</v>
      </c>
      <c r="G58" s="1">
        <f t="shared" si="21"/>
        <v>-970195.5</v>
      </c>
      <c r="H58" s="1">
        <f t="shared" si="21"/>
        <v>-89584.20000000004</v>
      </c>
      <c r="I58" s="1">
        <f t="shared" si="21"/>
        <v>741893.3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-107593.03490000003</v>
      </c>
      <c r="E59" s="1">
        <f t="shared" si="22"/>
        <v>2484510.0999999996</v>
      </c>
      <c r="F59" s="1">
        <f t="shared" si="22"/>
        <v>498015.10299999994</v>
      </c>
      <c r="G59" s="1">
        <f t="shared" si="22"/>
        <v>65376.59999999998</v>
      </c>
      <c r="H59" s="1">
        <f t="shared" si="22"/>
        <v>-914740.5970000001</v>
      </c>
      <c r="I59" s="1">
        <f t="shared" si="22"/>
        <v>1293971.4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-1074738.6</v>
      </c>
      <c r="E60" s="1">
        <f t="shared" si="23"/>
        <v>992563.3</v>
      </c>
      <c r="F60" s="1">
        <f t="shared" si="23"/>
        <v>-769980.8999999999</v>
      </c>
      <c r="G60" s="1">
        <f t="shared" si="23"/>
        <v>738980.8999999999</v>
      </c>
      <c r="H60" s="1">
        <f t="shared" si="23"/>
        <v>1446638.2</v>
      </c>
      <c r="I60" s="1">
        <f t="shared" si="23"/>
        <v>722485.5700000001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462470.7</v>
      </c>
      <c r="E61" s="1">
        <f t="shared" si="24"/>
        <v>-469568.37</v>
      </c>
      <c r="F61" s="1">
        <f t="shared" si="24"/>
        <v>-291718.79</v>
      </c>
      <c r="G61" s="1">
        <f t="shared" si="24"/>
        <v>211863.11</v>
      </c>
      <c r="H61" s="1">
        <f t="shared" si="24"/>
        <v>630454.8400000001</v>
      </c>
      <c r="I61" s="1">
        <f t="shared" si="24"/>
        <v>-1452656.96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-65787.26400000001</v>
      </c>
      <c r="E62" s="1">
        <f t="shared" si="25"/>
        <v>3108085.67</v>
      </c>
      <c r="F62" s="1">
        <f t="shared" si="25"/>
        <v>-43955.736000000004</v>
      </c>
      <c r="G62" s="1">
        <f t="shared" si="25"/>
        <v>-118294.41999999995</v>
      </c>
      <c r="H62" s="1">
        <f t="shared" si="25"/>
        <v>-226116.81799999997</v>
      </c>
      <c r="I62" s="1">
        <f t="shared" si="25"/>
        <v>1542868.4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29421.33</v>
      </c>
      <c r="E63" s="1">
        <f t="shared" si="26"/>
        <v>-200831.79</v>
      </c>
      <c r="F63" s="1">
        <f t="shared" si="26"/>
        <v>-159244.97</v>
      </c>
      <c r="G63" s="1">
        <f t="shared" si="26"/>
        <v>88834.18</v>
      </c>
      <c r="H63" s="1">
        <f t="shared" si="26"/>
        <v>397720.03</v>
      </c>
      <c r="I63" s="1">
        <f t="shared" si="26"/>
        <v>-428710.2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9">
      <selection activeCell="T4" sqref="T4"/>
    </sheetView>
  </sheetViews>
  <sheetFormatPr defaultColWidth="9.140625" defaultRowHeight="12.75"/>
  <cols>
    <col min="4" max="6" width="9.140625" style="1" customWidth="1"/>
    <col min="7" max="9" width="0" style="1" hidden="1" customWidth="1"/>
    <col min="10" max="10" width="3.57421875" style="0" customWidth="1"/>
    <col min="11" max="11" width="9.140625" style="1" customWidth="1"/>
    <col min="12" max="12" width="7.00390625" style="0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70</v>
      </c>
    </row>
    <row r="2" spans="1:20" ht="12.75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-393496</v>
      </c>
      <c r="E4" s="1">
        <v>97020.84</v>
      </c>
      <c r="F4" s="1">
        <v>-609359.9</v>
      </c>
      <c r="G4" s="1">
        <v>208477.8</v>
      </c>
      <c r="H4" s="1">
        <v>991192.4</v>
      </c>
      <c r="I4" s="1">
        <v>-144727</v>
      </c>
      <c r="K4" s="1">
        <f>SQRT(D4^2+F4^2)</f>
        <v>725367.8995820052</v>
      </c>
      <c r="L4">
        <v>16</v>
      </c>
      <c r="M4" s="3">
        <f>K4/L4</f>
        <v>45335.49372387533</v>
      </c>
      <c r="N4" s="3">
        <f>M4*0.2248</f>
        <v>10191.418989127173</v>
      </c>
      <c r="O4" s="3">
        <f>-E4/L4</f>
        <v>-6063.8025</v>
      </c>
      <c r="P4" s="3">
        <f>O4*0.2248</f>
        <v>-1363.1428019999998</v>
      </c>
      <c r="R4" s="2">
        <v>45796.77795</v>
      </c>
      <c r="S4" t="s">
        <v>34</v>
      </c>
      <c r="T4" s="10">
        <f>N4/(R4-P4*(1-0.118))</f>
        <v>0.21684299307445226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402941.4</v>
      </c>
      <c r="E5" s="1">
        <v>208703.4</v>
      </c>
      <c r="F5" s="1">
        <v>-622721.7</v>
      </c>
      <c r="G5" s="1">
        <v>-314594.5</v>
      </c>
      <c r="H5" s="1">
        <v>1007486</v>
      </c>
      <c r="I5" s="1">
        <v>-45973.63</v>
      </c>
      <c r="K5" s="1">
        <f>SQRT(D5^2+F5^2)</f>
        <v>741716.9861105043</v>
      </c>
      <c r="L5">
        <v>16</v>
      </c>
      <c r="M5" s="3">
        <f>K5/L5</f>
        <v>46357.311631906516</v>
      </c>
      <c r="N5" s="3">
        <f>M5*0.2248</f>
        <v>10421.123654852585</v>
      </c>
      <c r="O5" s="3">
        <f>-E5/L5</f>
        <v>-13043.9625</v>
      </c>
      <c r="P5" s="3">
        <f>O5*0.2248</f>
        <v>-2932.28277</v>
      </c>
      <c r="R5" s="2">
        <v>45796.77795</v>
      </c>
      <c r="S5" t="s">
        <v>35</v>
      </c>
      <c r="T5" s="10">
        <f>N5/(R5-P5*(1-0.118))</f>
        <v>0.21538789645139372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-7672.976</v>
      </c>
      <c r="E6" s="1">
        <v>2349160</v>
      </c>
      <c r="F6" s="1">
        <v>-1797.727</v>
      </c>
      <c r="G6" s="1">
        <v>102626.6</v>
      </c>
      <c r="H6" s="1">
        <v>3616.035</v>
      </c>
      <c r="I6" s="1">
        <v>1386266</v>
      </c>
      <c r="K6" s="1">
        <f>SQRT(D6^2+F6^2)</f>
        <v>7880.760309964071</v>
      </c>
      <c r="L6">
        <v>0</v>
      </c>
      <c r="M6" s="5"/>
      <c r="N6" s="3"/>
      <c r="O6" s="3"/>
      <c r="P6" s="3"/>
      <c r="S6" t="s">
        <v>42</v>
      </c>
      <c r="T6" s="10">
        <f>K6/E6</f>
        <v>0.0033547141573856487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-21308.12</v>
      </c>
      <c r="E8" s="1">
        <v>235721.2</v>
      </c>
      <c r="F8" s="1">
        <v>-143360</v>
      </c>
      <c r="G8" s="1">
        <v>223369.9</v>
      </c>
      <c r="H8" s="1">
        <v>127315.8</v>
      </c>
      <c r="I8" s="1">
        <v>179342.2</v>
      </c>
      <c r="K8" s="1">
        <f aca="true" t="shared" si="0" ref="K8:K14">SQRT(D8^2+F8^2)</f>
        <v>144934.9011726796</v>
      </c>
      <c r="L8">
        <v>5</v>
      </c>
      <c r="M8" s="3">
        <f aca="true" t="shared" si="1" ref="M8:M13">K8/L8</f>
        <v>28986.980234535917</v>
      </c>
      <c r="N8" s="3">
        <f aca="true" t="shared" si="2" ref="N8:N13">M8*0.2248</f>
        <v>6516.273156723674</v>
      </c>
      <c r="O8" s="3">
        <f aca="true" t="shared" si="3" ref="O8:O13">-E8/L8</f>
        <v>-47144.240000000005</v>
      </c>
      <c r="P8" s="3">
        <f aca="true" t="shared" si="4" ref="P8:P13">O8*0.2248</f>
        <v>-10598.025152000002</v>
      </c>
      <c r="R8" s="2">
        <v>45796.77795</v>
      </c>
      <c r="S8" t="s">
        <v>26</v>
      </c>
      <c r="T8" s="10">
        <f aca="true" t="shared" si="5" ref="T8:T13">N8/(R8-P8*(1-0.118))</f>
        <v>0.11816780163354926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-8818.043</v>
      </c>
      <c r="E9" s="1">
        <v>-206547.5</v>
      </c>
      <c r="F9" s="1">
        <v>133671.9</v>
      </c>
      <c r="G9" s="1">
        <v>-188166.5</v>
      </c>
      <c r="H9" s="1">
        <v>-226775.7</v>
      </c>
      <c r="I9" s="1">
        <v>-337800.7</v>
      </c>
      <c r="K9" s="1">
        <f t="shared" si="0"/>
        <v>133962.4377650685</v>
      </c>
      <c r="L9">
        <v>5</v>
      </c>
      <c r="M9" s="3">
        <f t="shared" si="1"/>
        <v>26792.4875530137</v>
      </c>
      <c r="N9" s="3">
        <f t="shared" si="2"/>
        <v>6022.95120191748</v>
      </c>
      <c r="O9" s="3">
        <f t="shared" si="3"/>
        <v>41309.5</v>
      </c>
      <c r="P9" s="3">
        <f t="shared" si="4"/>
        <v>9286.3756</v>
      </c>
      <c r="R9" s="2">
        <v>45796.77795</v>
      </c>
      <c r="S9" t="s">
        <v>27</v>
      </c>
      <c r="T9" s="10">
        <f t="shared" si="5"/>
        <v>0.16015848597928223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-4628.304</v>
      </c>
      <c r="E10" s="1">
        <v>-78258.96</v>
      </c>
      <c r="F10" s="1">
        <v>29906.82</v>
      </c>
      <c r="G10" s="1">
        <v>-38740.25</v>
      </c>
      <c r="H10" s="1">
        <v>-60073.76</v>
      </c>
      <c r="I10" s="1">
        <v>-163805.2</v>
      </c>
      <c r="K10" s="1">
        <f t="shared" si="0"/>
        <v>30262.83331793003</v>
      </c>
      <c r="L10">
        <v>2</v>
      </c>
      <c r="M10" s="3">
        <f t="shared" si="1"/>
        <v>15131.416658965016</v>
      </c>
      <c r="N10" s="3">
        <f t="shared" si="2"/>
        <v>3401.5424649353354</v>
      </c>
      <c r="O10" s="3">
        <f t="shared" si="3"/>
        <v>39129.48</v>
      </c>
      <c r="P10" s="3">
        <f t="shared" si="4"/>
        <v>8796.307104000001</v>
      </c>
      <c r="R10" s="2">
        <v>45796.77795</v>
      </c>
      <c r="S10" t="s">
        <v>28</v>
      </c>
      <c r="T10" s="10">
        <f t="shared" si="5"/>
        <v>0.08942382769952051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-9882.989</v>
      </c>
      <c r="E11" s="1">
        <v>-225133.9</v>
      </c>
      <c r="F11" s="1">
        <v>-49650.65</v>
      </c>
      <c r="G11" s="1">
        <v>53219.72</v>
      </c>
      <c r="H11" s="1">
        <v>111511.9</v>
      </c>
      <c r="I11" s="1">
        <v>-512272.5</v>
      </c>
      <c r="K11" s="1">
        <f t="shared" si="0"/>
        <v>50624.70263613033</v>
      </c>
      <c r="L11">
        <v>6</v>
      </c>
      <c r="M11" s="3">
        <f t="shared" si="1"/>
        <v>8437.450439355054</v>
      </c>
      <c r="N11" s="3">
        <f t="shared" si="2"/>
        <v>1896.7388587670162</v>
      </c>
      <c r="O11" s="3">
        <f t="shared" si="3"/>
        <v>37522.316666666666</v>
      </c>
      <c r="P11" s="3">
        <f t="shared" si="4"/>
        <v>8435.016786666667</v>
      </c>
      <c r="R11" s="2">
        <v>45796.77795</v>
      </c>
      <c r="S11" t="s">
        <v>30</v>
      </c>
      <c r="T11" s="10">
        <f t="shared" si="5"/>
        <v>0.04944949429922588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16944.75</v>
      </c>
      <c r="E12" s="1">
        <v>41867.29</v>
      </c>
      <c r="F12" s="1">
        <v>-55261.57</v>
      </c>
      <c r="G12" s="1">
        <v>-29482.39</v>
      </c>
      <c r="H12" s="1">
        <v>84163.03</v>
      </c>
      <c r="I12" s="1">
        <v>76588.1</v>
      </c>
      <c r="K12" s="1">
        <f t="shared" si="0"/>
        <v>57801.087112851084</v>
      </c>
      <c r="L12">
        <v>3</v>
      </c>
      <c r="M12" s="3">
        <f t="shared" si="1"/>
        <v>19267.029037617027</v>
      </c>
      <c r="N12" s="3">
        <f t="shared" si="2"/>
        <v>4331.228127656308</v>
      </c>
      <c r="O12" s="3">
        <f t="shared" si="3"/>
        <v>-13955.763333333334</v>
      </c>
      <c r="P12" s="3">
        <f t="shared" si="4"/>
        <v>-3137.2555973333338</v>
      </c>
      <c r="R12" s="2">
        <v>45796.77795</v>
      </c>
      <c r="S12" t="s">
        <v>31</v>
      </c>
      <c r="T12" s="10">
        <f t="shared" si="5"/>
        <v>0.08918628264802826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577627.1</v>
      </c>
      <c r="E13" s="1">
        <v>958547.6</v>
      </c>
      <c r="F13" s="1">
        <v>-377496.4</v>
      </c>
      <c r="G13" s="1">
        <v>-598468.9</v>
      </c>
      <c r="H13" s="1">
        <v>631408.2</v>
      </c>
      <c r="I13" s="1">
        <v>809064.5</v>
      </c>
      <c r="K13" s="1">
        <f t="shared" si="0"/>
        <v>690041.0123082323</v>
      </c>
      <c r="L13">
        <v>8</v>
      </c>
      <c r="M13" s="3">
        <f t="shared" si="1"/>
        <v>86255.12653852903</v>
      </c>
      <c r="N13" s="3">
        <f t="shared" si="2"/>
        <v>19390.152445861328</v>
      </c>
      <c r="O13" s="3">
        <f t="shared" si="3"/>
        <v>-119818.45</v>
      </c>
      <c r="P13" s="3">
        <f t="shared" si="4"/>
        <v>-26935.18756</v>
      </c>
      <c r="R13" s="2">
        <v>45796.77795</v>
      </c>
      <c r="S13" t="s">
        <v>29</v>
      </c>
      <c r="T13" s="10">
        <f t="shared" si="5"/>
        <v>0.27877994404841067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44577.15</v>
      </c>
      <c r="E14" s="1">
        <v>1598805</v>
      </c>
      <c r="F14" s="1">
        <v>3683.08</v>
      </c>
      <c r="G14" s="1">
        <v>338406.8</v>
      </c>
      <c r="H14" s="1">
        <v>-9943.036</v>
      </c>
      <c r="I14" s="1">
        <v>879887.9</v>
      </c>
      <c r="K14" s="1">
        <f t="shared" si="0"/>
        <v>44729.044036385356</v>
      </c>
      <c r="L14">
        <v>0</v>
      </c>
      <c r="M14" s="5"/>
      <c r="N14" s="3"/>
      <c r="O14" s="3"/>
      <c r="P14" s="3"/>
      <c r="S14" t="s">
        <v>41</v>
      </c>
      <c r="T14" s="10">
        <f>K14/E14</f>
        <v>0.027976547506659885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123194.3</v>
      </c>
      <c r="E16" s="1">
        <v>99579.42</v>
      </c>
      <c r="F16" s="1">
        <v>-106936.7</v>
      </c>
      <c r="G16" s="1">
        <v>88817.64</v>
      </c>
      <c r="H16" s="1">
        <v>-58309.99</v>
      </c>
      <c r="I16" s="1">
        <v>41423.42</v>
      </c>
      <c r="K16" s="1">
        <f aca="true" t="shared" si="6" ref="K16:K21">SQRT(D16^2+F16^2)</f>
        <v>163132.7476608544</v>
      </c>
      <c r="L16">
        <v>9</v>
      </c>
      <c r="M16" s="3">
        <f>K16/L16</f>
        <v>18125.860851206045</v>
      </c>
      <c r="N16" s="3">
        <f>M16*0.2248</f>
        <v>4074.693519351119</v>
      </c>
      <c r="O16" s="3">
        <f>-E16/L16</f>
        <v>-11064.38</v>
      </c>
      <c r="P16" s="3">
        <f>O16*0.2248</f>
        <v>-2487.2726239999997</v>
      </c>
      <c r="R16" s="2">
        <v>45796.77795</v>
      </c>
      <c r="S16" t="s">
        <v>15</v>
      </c>
      <c r="T16" s="10">
        <f>N16/(R16-P16*(1-0.118))</f>
        <v>0.08490615996702403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-31549.58</v>
      </c>
      <c r="E17" s="1">
        <v>-267824.2</v>
      </c>
      <c r="F17" s="1">
        <v>131465.5</v>
      </c>
      <c r="G17" s="1">
        <v>-183289.8</v>
      </c>
      <c r="H17" s="1">
        <v>-251666.4</v>
      </c>
      <c r="I17" s="1">
        <v>-593730</v>
      </c>
      <c r="K17" s="1">
        <f t="shared" si="6"/>
        <v>135198.20149849035</v>
      </c>
      <c r="L17">
        <v>6</v>
      </c>
      <c r="M17" s="3">
        <f>K17/L17</f>
        <v>22533.033583081724</v>
      </c>
      <c r="N17" s="3">
        <f>M17*0.2248</f>
        <v>5065.425949476771</v>
      </c>
      <c r="O17" s="3">
        <f>-E17/L17</f>
        <v>44637.36666666667</v>
      </c>
      <c r="P17" s="3">
        <f>O17*0.2248</f>
        <v>10034.480026666668</v>
      </c>
      <c r="R17" s="2">
        <v>45796.77795</v>
      </c>
      <c r="S17" t="s">
        <v>16</v>
      </c>
      <c r="T17" s="10">
        <f>N17/(R17-P17*(1-0.118))</f>
        <v>0.13710214075752808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2938.295</v>
      </c>
      <c r="E18" s="1">
        <v>-45883.94</v>
      </c>
      <c r="F18" s="1">
        <v>908.0395</v>
      </c>
      <c r="G18" s="1">
        <v>27558.98</v>
      </c>
      <c r="H18" s="1">
        <v>42.72153</v>
      </c>
      <c r="I18" s="1">
        <v>-110701.4</v>
      </c>
      <c r="K18" s="1">
        <f t="shared" si="6"/>
        <v>3075.404565351565</v>
      </c>
      <c r="L18">
        <v>2</v>
      </c>
      <c r="M18" s="3">
        <f>K18/L18</f>
        <v>1537.7022826757825</v>
      </c>
      <c r="N18" s="3">
        <f>M18*0.2248</f>
        <v>345.6754731455159</v>
      </c>
      <c r="O18" s="3">
        <f>-E18/L18</f>
        <v>22941.97</v>
      </c>
      <c r="P18" s="3">
        <f>O18*0.2248</f>
        <v>5157.354856</v>
      </c>
      <c r="R18" s="2">
        <v>45796.77795</v>
      </c>
      <c r="S18" t="s">
        <v>18</v>
      </c>
      <c r="T18" s="10">
        <f>N18/(R18-P18*(1-0.118))</f>
        <v>0.008380419628728165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49847.18</v>
      </c>
      <c r="E19" s="1">
        <v>-150776</v>
      </c>
      <c r="F19" s="1">
        <v>-55611.99</v>
      </c>
      <c r="G19" s="1">
        <v>159540.6</v>
      </c>
      <c r="H19" s="1">
        <v>157629.6</v>
      </c>
      <c r="I19" s="1">
        <v>-292766.3</v>
      </c>
      <c r="K19" s="1">
        <f t="shared" si="6"/>
        <v>74682.22536663259</v>
      </c>
      <c r="L19">
        <v>4</v>
      </c>
      <c r="M19" s="3">
        <f>K19/L19</f>
        <v>18670.556341658146</v>
      </c>
      <c r="N19" s="3">
        <f>M19*0.2248</f>
        <v>4197.141065604751</v>
      </c>
      <c r="O19" s="3">
        <f>-E19/L19</f>
        <v>37694</v>
      </c>
      <c r="P19" s="3">
        <f>O19*0.2248</f>
        <v>8473.6112</v>
      </c>
      <c r="R19" s="2">
        <v>45796.77795</v>
      </c>
      <c r="S19" t="s">
        <v>19</v>
      </c>
      <c r="T19" s="10">
        <f>N19/(R19-P19*(1-0.118))</f>
        <v>0.10952000822239083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-182575.7</v>
      </c>
      <c r="E20" s="1">
        <v>415457.6</v>
      </c>
      <c r="F20" s="1">
        <v>202026.8</v>
      </c>
      <c r="G20" s="1">
        <v>-482667.9</v>
      </c>
      <c r="H20" s="1">
        <v>-411863.1</v>
      </c>
      <c r="I20" s="1">
        <v>428138.4</v>
      </c>
      <c r="K20" s="1">
        <f t="shared" si="6"/>
        <v>272302.6150236718</v>
      </c>
      <c r="L20">
        <v>5</v>
      </c>
      <c r="M20" s="3">
        <f>K20/L20</f>
        <v>54460.523004734365</v>
      </c>
      <c r="N20" s="3">
        <f>M20*0.2248</f>
        <v>12242.725571464285</v>
      </c>
      <c r="O20" s="3">
        <f>-E20/L20</f>
        <v>-83091.51999999999</v>
      </c>
      <c r="P20" s="3">
        <f>O20*0.2248</f>
        <v>-18678.973695999997</v>
      </c>
      <c r="R20" s="2">
        <v>45796.77795</v>
      </c>
      <c r="S20" t="s">
        <v>17</v>
      </c>
      <c r="T20" s="10">
        <f>N20/(R20-P20*(1-0.118))</f>
        <v>0.19660196835756566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85071.15</v>
      </c>
      <c r="E21" s="1">
        <v>2303493</v>
      </c>
      <c r="F21" s="1">
        <v>-9387.04</v>
      </c>
      <c r="G21" s="1">
        <v>47786.92</v>
      </c>
      <c r="H21" s="1">
        <v>-7153.786</v>
      </c>
      <c r="I21" s="1">
        <v>1675945</v>
      </c>
      <c r="K21" s="1">
        <f t="shared" si="6"/>
        <v>85587.48204196744</v>
      </c>
      <c r="L21">
        <v>0</v>
      </c>
      <c r="M21" s="5"/>
      <c r="N21" s="3"/>
      <c r="O21" s="3"/>
      <c r="P21" s="3"/>
      <c r="S21" t="s">
        <v>40</v>
      </c>
      <c r="T21" s="10">
        <f>K21/E21</f>
        <v>0.03715552078602689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165740.1</v>
      </c>
      <c r="E23" s="1">
        <v>242381.7</v>
      </c>
      <c r="F23" s="1">
        <v>192218.3</v>
      </c>
      <c r="G23" s="1">
        <v>271629</v>
      </c>
      <c r="H23" s="1">
        <v>-339465.5</v>
      </c>
      <c r="I23" s="1">
        <v>177699.9</v>
      </c>
      <c r="K23" s="1">
        <f>SQRT(D23^2+F23^2)</f>
        <v>253806.334836032</v>
      </c>
      <c r="L23">
        <v>4</v>
      </c>
      <c r="M23" s="3">
        <f>K23/L23</f>
        <v>63451.583709008</v>
      </c>
      <c r="N23" s="3">
        <f>M23*0.2248</f>
        <v>14263.916017784999</v>
      </c>
      <c r="O23" s="3">
        <f>-E23/L23</f>
        <v>-60595.425</v>
      </c>
      <c r="P23" s="3">
        <f>O23*0.2248</f>
        <v>-13621.851540000001</v>
      </c>
      <c r="R23" s="2">
        <v>45796.77795</v>
      </c>
      <c r="S23" t="s">
        <v>6</v>
      </c>
      <c r="T23" s="10">
        <f>N23/(R23-P23*(1-0.118))</f>
        <v>0.24673252643749313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21311.48</v>
      </c>
      <c r="E24" s="1">
        <v>-171941.8</v>
      </c>
      <c r="F24" s="1">
        <v>64597.12</v>
      </c>
      <c r="G24" s="1">
        <v>-149114.2</v>
      </c>
      <c r="H24" s="1">
        <v>-154497.4</v>
      </c>
      <c r="I24" s="1">
        <v>-386368.8</v>
      </c>
      <c r="K24" s="1">
        <f>SQRT(D24^2+F24^2)</f>
        <v>68021.81335487022</v>
      </c>
      <c r="L24">
        <v>6</v>
      </c>
      <c r="M24" s="3">
        <f>K24/L24</f>
        <v>11336.96889247837</v>
      </c>
      <c r="N24" s="3">
        <f>M24*0.2248</f>
        <v>2548.5506070291376</v>
      </c>
      <c r="O24" s="3">
        <f>-E24/L24</f>
        <v>28656.966666666664</v>
      </c>
      <c r="P24" s="3">
        <f>O24*0.2248</f>
        <v>6442.086106666666</v>
      </c>
      <c r="R24" s="2">
        <v>45796.77795</v>
      </c>
      <c r="S24" t="s">
        <v>7</v>
      </c>
      <c r="T24" s="10">
        <f>N24/(R24-P24*(1-0.118))</f>
        <v>0.06353133810869016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-20266.96</v>
      </c>
      <c r="E25" s="1">
        <v>-172363.7</v>
      </c>
      <c r="F25" s="1">
        <v>64018.3</v>
      </c>
      <c r="G25" s="1">
        <v>149501.9</v>
      </c>
      <c r="H25" s="1">
        <v>-152143.9</v>
      </c>
      <c r="I25" s="1">
        <v>-387269.8</v>
      </c>
      <c r="K25" s="1">
        <f>SQRT(D25^2+F25^2)</f>
        <v>67149.7758933833</v>
      </c>
      <c r="L25">
        <v>6</v>
      </c>
      <c r="M25" s="3">
        <f>K25/L25</f>
        <v>11191.629315563883</v>
      </c>
      <c r="N25" s="3">
        <f>M25*0.2248</f>
        <v>2515.878270138761</v>
      </c>
      <c r="O25" s="3">
        <f>-E25/L25</f>
        <v>28727.283333333336</v>
      </c>
      <c r="P25" s="3">
        <f>O25*0.2248</f>
        <v>6457.893293333334</v>
      </c>
      <c r="R25" s="2">
        <v>45796.77795</v>
      </c>
      <c r="S25" t="s">
        <v>9</v>
      </c>
      <c r="T25" s="10">
        <f>N25/(R25-P25*(1-0.118))</f>
        <v>0.06273867325233119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-168926.3</v>
      </c>
      <c r="E26" s="1">
        <v>246659.1</v>
      </c>
      <c r="F26" s="1">
        <v>190846.9</v>
      </c>
      <c r="G26" s="1">
        <v>-275075.7</v>
      </c>
      <c r="H26" s="1">
        <v>-338519.6</v>
      </c>
      <c r="I26" s="1">
        <v>179576.7</v>
      </c>
      <c r="K26" s="1">
        <f>SQRT(D26^2+F26^2)</f>
        <v>254869.83750789342</v>
      </c>
      <c r="L26">
        <v>4</v>
      </c>
      <c r="M26" s="3">
        <f>K26/L26</f>
        <v>63717.459376973355</v>
      </c>
      <c r="N26" s="3">
        <f>M26*0.2248</f>
        <v>14323.68486794361</v>
      </c>
      <c r="O26" s="3">
        <f>-E26/L26</f>
        <v>-61664.775</v>
      </c>
      <c r="P26" s="3">
        <f>O26*0.2248</f>
        <v>-13862.24142</v>
      </c>
      <c r="R26" s="2">
        <v>45796.77795</v>
      </c>
      <c r="S26" t="s">
        <v>8</v>
      </c>
      <c r="T26" s="10">
        <f>N26/(R26-P26*(1-0.118))</f>
        <v>0.24686102080526462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3716.084</v>
      </c>
      <c r="E27" s="1">
        <v>2279078</v>
      </c>
      <c r="F27" s="1">
        <v>-9674.162</v>
      </c>
      <c r="G27" s="1">
        <v>7036.002</v>
      </c>
      <c r="H27" s="1">
        <v>-3172.432</v>
      </c>
      <c r="I27" s="1">
        <v>1780504</v>
      </c>
      <c r="K27" s="1">
        <f>SQRT(D27^2+F27^2)</f>
        <v>10363.333956661823</v>
      </c>
      <c r="L27">
        <v>0</v>
      </c>
      <c r="M27" s="5"/>
      <c r="N27" s="3"/>
      <c r="O27" s="3"/>
      <c r="P27" s="3"/>
      <c r="S27" t="s">
        <v>36</v>
      </c>
      <c r="T27" s="10">
        <f>K27/E27</f>
        <v>0.004547160718791469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182581.3</v>
      </c>
      <c r="E29" s="1">
        <v>424904</v>
      </c>
      <c r="F29" s="1">
        <v>192545.5</v>
      </c>
      <c r="G29" s="1">
        <v>492806.1</v>
      </c>
      <c r="H29" s="1">
        <v>-404374.6</v>
      </c>
      <c r="I29" s="1">
        <v>434762.6</v>
      </c>
      <c r="K29" s="1">
        <f aca="true" t="shared" si="7" ref="K29:K34">SQRT(D29^2+F29^2)</f>
        <v>265348.2630053191</v>
      </c>
      <c r="L29">
        <v>5</v>
      </c>
      <c r="M29" s="3">
        <f>K29/L29</f>
        <v>53069.65260106382</v>
      </c>
      <c r="N29" s="3">
        <f>M29*0.2248</f>
        <v>11930.057904719146</v>
      </c>
      <c r="O29" s="3">
        <f>-E29/L29</f>
        <v>-84980.8</v>
      </c>
      <c r="P29" s="3">
        <f>O29*0.2248</f>
        <v>-19103.68384</v>
      </c>
      <c r="R29" s="2">
        <v>45796.77795</v>
      </c>
      <c r="S29" t="s">
        <v>10</v>
      </c>
      <c r="T29" s="10">
        <f>N29/(R29-P29*(1-0.118))</f>
        <v>0.19043537747723843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-49422.24</v>
      </c>
      <c r="E30" s="1">
        <v>-149883.1</v>
      </c>
      <c r="F30" s="1">
        <v>-55864.87</v>
      </c>
      <c r="G30" s="1">
        <v>-158530.9</v>
      </c>
      <c r="H30" s="1">
        <v>157674.8</v>
      </c>
      <c r="I30" s="1">
        <v>-291079.5</v>
      </c>
      <c r="K30" s="1">
        <f t="shared" si="7"/>
        <v>74588.48105930634</v>
      </c>
      <c r="L30">
        <v>4</v>
      </c>
      <c r="M30" s="3">
        <f>K30/L30</f>
        <v>18647.120264826586</v>
      </c>
      <c r="N30" s="3">
        <f>M30*0.2248</f>
        <v>4191.872635533016</v>
      </c>
      <c r="O30" s="3">
        <f>-E30/L30</f>
        <v>37470.775</v>
      </c>
      <c r="P30" s="3">
        <f>O30*0.2248</f>
        <v>8423.43022</v>
      </c>
      <c r="R30" s="2">
        <v>45796.77795</v>
      </c>
      <c r="S30" t="s">
        <v>11</v>
      </c>
      <c r="T30" s="10">
        <f>N30/(R30-P30*(1-0.118))</f>
        <v>0.10925635294300094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-2995.476</v>
      </c>
      <c r="E31" s="1">
        <v>-45594.26</v>
      </c>
      <c r="F31" s="1">
        <v>880.0269</v>
      </c>
      <c r="G31" s="1">
        <v>-27394.29</v>
      </c>
      <c r="H31" s="1">
        <v>147.5057</v>
      </c>
      <c r="I31" s="1">
        <v>-109996.5</v>
      </c>
      <c r="K31" s="1">
        <f t="shared" si="7"/>
        <v>3122.070436633295</v>
      </c>
      <c r="L31">
        <v>2</v>
      </c>
      <c r="M31" s="3">
        <f>K31/L31</f>
        <v>1561.0352183166474</v>
      </c>
      <c r="N31" s="3">
        <f>M31*0.2248</f>
        <v>350.9207170775823</v>
      </c>
      <c r="O31" s="3">
        <f>-E31/L31</f>
        <v>22797.13</v>
      </c>
      <c r="P31" s="3">
        <f>O31*0.2248</f>
        <v>5124.7948240000005</v>
      </c>
      <c r="R31" s="2">
        <v>45796.77795</v>
      </c>
      <c r="S31" t="s">
        <v>12</v>
      </c>
      <c r="T31" s="10">
        <f>N31/(R31-P31*(1-0.118))</f>
        <v>0.008501664166061577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31660.54</v>
      </c>
      <c r="E32" s="1">
        <v>-267716.5</v>
      </c>
      <c r="F32" s="1">
        <v>131858.3</v>
      </c>
      <c r="G32" s="1">
        <v>183202.5</v>
      </c>
      <c r="H32" s="1">
        <v>-252313.8</v>
      </c>
      <c r="I32" s="1">
        <v>-593421.3</v>
      </c>
      <c r="K32" s="1">
        <f t="shared" si="7"/>
        <v>135606.05101536433</v>
      </c>
      <c r="L32">
        <v>6</v>
      </c>
      <c r="M32" s="3">
        <f>K32/L32</f>
        <v>22601.008502560722</v>
      </c>
      <c r="N32" s="3">
        <f>M32*0.2248</f>
        <v>5080.70671137565</v>
      </c>
      <c r="O32" s="3">
        <f>-E32/L32</f>
        <v>44619.416666666664</v>
      </c>
      <c r="P32" s="3">
        <f>O32*0.2248</f>
        <v>10030.444866666667</v>
      </c>
      <c r="R32" s="2">
        <v>45796.77795</v>
      </c>
      <c r="S32" t="s">
        <v>14</v>
      </c>
      <c r="T32" s="10">
        <f>N32/(R32-P32*(1-0.118))</f>
        <v>0.13750248835293202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-130775.5</v>
      </c>
      <c r="E33" s="1">
        <v>71495.69</v>
      </c>
      <c r="F33" s="1">
        <v>-116461.6</v>
      </c>
      <c r="G33" s="1">
        <v>-61872.86</v>
      </c>
      <c r="H33" s="1">
        <v>-56391.11</v>
      </c>
      <c r="I33" s="1">
        <v>23159.95</v>
      </c>
      <c r="K33" s="1">
        <f t="shared" si="7"/>
        <v>175115.7779150982</v>
      </c>
      <c r="L33">
        <v>9</v>
      </c>
      <c r="M33" s="3">
        <f>K33/L33</f>
        <v>19457.308657233134</v>
      </c>
      <c r="N33" s="3">
        <f>M33*0.2248</f>
        <v>4374.002986146009</v>
      </c>
      <c r="O33" s="3">
        <f>-E33/L33</f>
        <v>-7943.9655555555555</v>
      </c>
      <c r="P33" s="3">
        <f>O33*0.2248</f>
        <v>-1785.8034568888888</v>
      </c>
      <c r="R33" s="2">
        <v>45796.77795</v>
      </c>
      <c r="S33" t="s">
        <v>13</v>
      </c>
      <c r="T33" s="10">
        <f>N33/(R33-P33*(1-0.118))</f>
        <v>0.09233336626794901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-74083.46</v>
      </c>
      <c r="E34" s="1">
        <v>2321489</v>
      </c>
      <c r="F34" s="1">
        <v>6750.954</v>
      </c>
      <c r="G34" s="1">
        <v>-84548.72</v>
      </c>
      <c r="H34" s="1">
        <v>-14464.13</v>
      </c>
      <c r="I34" s="1">
        <v>1685921</v>
      </c>
      <c r="K34" s="1">
        <f t="shared" si="7"/>
        <v>74390.41890916946</v>
      </c>
      <c r="L34">
        <v>0</v>
      </c>
      <c r="M34" s="5"/>
      <c r="N34" s="3"/>
      <c r="O34" s="3"/>
      <c r="P34" s="3"/>
      <c r="S34" t="s">
        <v>37</v>
      </c>
      <c r="T34" s="10">
        <f>K34/E34</f>
        <v>0.03204426939312203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-580096.1</v>
      </c>
      <c r="E36" s="1">
        <v>874867.5</v>
      </c>
      <c r="F36" s="1">
        <v>-368613.4</v>
      </c>
      <c r="G36" s="1">
        <v>553652.6</v>
      </c>
      <c r="H36" s="1">
        <v>628348.6</v>
      </c>
      <c r="I36" s="1">
        <v>752473.4</v>
      </c>
      <c r="K36" s="1">
        <f aca="true" t="shared" si="8" ref="K36:K42">SQRT(D36^2+F36^2)</f>
        <v>687304.3895500522</v>
      </c>
      <c r="L36">
        <v>8</v>
      </c>
      <c r="M36" s="3">
        <f aca="true" t="shared" si="9" ref="M36:M41">K36/L36</f>
        <v>85913.04869375653</v>
      </c>
      <c r="N36" s="3">
        <f aca="true" t="shared" si="10" ref="N36:N41">M36*0.2248</f>
        <v>19313.25334635647</v>
      </c>
      <c r="O36" s="3">
        <f aca="true" t="shared" si="11" ref="O36:O41">-E36/L36</f>
        <v>-109358.4375</v>
      </c>
      <c r="P36" s="3">
        <f aca="true" t="shared" si="12" ref="P36:P41">O36*0.2248</f>
        <v>-24583.77675</v>
      </c>
      <c r="R36" s="2">
        <v>45796.77795</v>
      </c>
      <c r="S36" t="s">
        <v>20</v>
      </c>
      <c r="T36" s="10">
        <f aca="true" t="shared" si="13" ref="T36:T41">N36/(R36-P36*(1-0.118))</f>
        <v>0.28620847760688334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-17077.16</v>
      </c>
      <c r="E37" s="1">
        <v>43024.68</v>
      </c>
      <c r="F37" s="1">
        <v>-54670.04</v>
      </c>
      <c r="G37" s="1">
        <v>30550.98</v>
      </c>
      <c r="H37" s="1">
        <v>83188.28</v>
      </c>
      <c r="I37" s="1">
        <v>78684.02</v>
      </c>
      <c r="K37" s="1">
        <f t="shared" si="8"/>
        <v>57275.14877560075</v>
      </c>
      <c r="L37">
        <v>3</v>
      </c>
      <c r="M37" s="3">
        <f t="shared" si="9"/>
        <v>19091.716258533583</v>
      </c>
      <c r="N37" s="3">
        <f t="shared" si="10"/>
        <v>4291.8178149183495</v>
      </c>
      <c r="O37" s="3">
        <f t="shared" si="11"/>
        <v>-14341.56</v>
      </c>
      <c r="P37" s="3">
        <f t="shared" si="12"/>
        <v>-3223.982688</v>
      </c>
      <c r="R37" s="2">
        <v>45796.77795</v>
      </c>
      <c r="S37" t="s">
        <v>21</v>
      </c>
      <c r="T37" s="10">
        <f t="shared" si="13"/>
        <v>0.08823578612328523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9640.33</v>
      </c>
      <c r="E38" s="1">
        <v>-225092.6</v>
      </c>
      <c r="F38" s="1">
        <v>-49840.75</v>
      </c>
      <c r="G38" s="1">
        <v>-53197.35</v>
      </c>
      <c r="H38" s="1">
        <v>112054.8</v>
      </c>
      <c r="I38" s="1">
        <v>-512189.7</v>
      </c>
      <c r="K38" s="1">
        <f t="shared" si="8"/>
        <v>50764.51834767469</v>
      </c>
      <c r="L38">
        <v>6</v>
      </c>
      <c r="M38" s="3">
        <f t="shared" si="9"/>
        <v>8460.753057945782</v>
      </c>
      <c r="N38" s="3">
        <f t="shared" si="10"/>
        <v>1901.9772874262117</v>
      </c>
      <c r="O38" s="3">
        <f t="shared" si="11"/>
        <v>37515.433333333334</v>
      </c>
      <c r="P38" s="3">
        <f t="shared" si="12"/>
        <v>8433.469413333334</v>
      </c>
      <c r="R38" s="2">
        <v>45796.77795</v>
      </c>
      <c r="S38" t="s">
        <v>22</v>
      </c>
      <c r="T38" s="10">
        <f t="shared" si="13"/>
        <v>0.049584300052521624</v>
      </c>
      <c r="U38" s="1">
        <v>35</v>
      </c>
    </row>
    <row r="39" spans="1:21" ht="12.75">
      <c r="A39">
        <v>19</v>
      </c>
      <c r="B39" t="s">
        <v>24</v>
      </c>
      <c r="C39">
        <v>102</v>
      </c>
      <c r="D39" s="1">
        <v>4508.229</v>
      </c>
      <c r="E39" s="1">
        <v>-78430.53</v>
      </c>
      <c r="F39" s="1">
        <v>30104.92</v>
      </c>
      <c r="G39" s="1">
        <v>38813.75</v>
      </c>
      <c r="H39" s="1">
        <v>-60556.81</v>
      </c>
      <c r="I39" s="1">
        <v>-164177.4</v>
      </c>
      <c r="K39" s="1">
        <f t="shared" si="8"/>
        <v>30440.60342573453</v>
      </c>
      <c r="L39">
        <v>2</v>
      </c>
      <c r="M39" s="3">
        <f t="shared" si="9"/>
        <v>15220.301712867265</v>
      </c>
      <c r="N39" s="3">
        <f t="shared" si="10"/>
        <v>3421.5238250525613</v>
      </c>
      <c r="O39" s="3">
        <f t="shared" si="11"/>
        <v>39215.265</v>
      </c>
      <c r="P39" s="3">
        <f t="shared" si="12"/>
        <v>8815.591572</v>
      </c>
      <c r="R39" s="2">
        <v>45796.77795</v>
      </c>
      <c r="S39" t="s">
        <v>24</v>
      </c>
      <c r="T39" s="10">
        <f t="shared" si="13"/>
        <v>0.08998936043429495</v>
      </c>
      <c r="U39" s="1">
        <v>36</v>
      </c>
    </row>
    <row r="40" spans="1:21" ht="12.75">
      <c r="A40">
        <v>20</v>
      </c>
      <c r="B40" t="s">
        <v>25</v>
      </c>
      <c r="C40">
        <v>102</v>
      </c>
      <c r="D40" s="1">
        <v>9960.737</v>
      </c>
      <c r="E40" s="1">
        <v>-207413.3</v>
      </c>
      <c r="F40" s="1">
        <v>133462.1</v>
      </c>
      <c r="G40" s="1">
        <v>189066</v>
      </c>
      <c r="H40" s="1">
        <v>-225276.5</v>
      </c>
      <c r="I40" s="1">
        <v>-339102.4</v>
      </c>
      <c r="K40" s="1">
        <f t="shared" si="8"/>
        <v>133833.28591196274</v>
      </c>
      <c r="L40">
        <v>5</v>
      </c>
      <c r="M40" s="3">
        <f t="shared" si="9"/>
        <v>26766.657182392548</v>
      </c>
      <c r="N40" s="3">
        <f t="shared" si="10"/>
        <v>6017.1445346018445</v>
      </c>
      <c r="O40" s="3">
        <f t="shared" si="11"/>
        <v>41482.659999999996</v>
      </c>
      <c r="P40" s="3">
        <f t="shared" si="12"/>
        <v>9325.301968</v>
      </c>
      <c r="R40" s="2">
        <v>45796.77795</v>
      </c>
      <c r="S40" t="s">
        <v>25</v>
      </c>
      <c r="T40" s="10">
        <f t="shared" si="13"/>
        <v>0.16015029003310993</v>
      </c>
      <c r="U40" s="1">
        <v>37</v>
      </c>
    </row>
    <row r="41" spans="1:21" ht="12.75">
      <c r="A41">
        <v>18</v>
      </c>
      <c r="B41" t="s">
        <v>23</v>
      </c>
      <c r="C41">
        <v>102</v>
      </c>
      <c r="D41" s="1">
        <v>19118.29</v>
      </c>
      <c r="E41" s="1">
        <v>234555</v>
      </c>
      <c r="F41" s="1">
        <v>-148229.1</v>
      </c>
      <c r="G41" s="1">
        <v>-222526.1</v>
      </c>
      <c r="H41" s="1">
        <v>127293</v>
      </c>
      <c r="I41" s="1">
        <v>177195.7</v>
      </c>
      <c r="K41" s="1">
        <f t="shared" si="8"/>
        <v>149456.93392858727</v>
      </c>
      <c r="L41">
        <v>5</v>
      </c>
      <c r="M41" s="3">
        <f t="shared" si="9"/>
        <v>29891.386785717455</v>
      </c>
      <c r="N41" s="3">
        <f t="shared" si="10"/>
        <v>6719.583749429284</v>
      </c>
      <c r="O41" s="3">
        <f t="shared" si="11"/>
        <v>-46911</v>
      </c>
      <c r="P41" s="3">
        <f t="shared" si="12"/>
        <v>-10545.5928</v>
      </c>
      <c r="R41" s="2">
        <v>45796.77795</v>
      </c>
      <c r="S41" t="s">
        <v>23</v>
      </c>
      <c r="T41" s="10">
        <f t="shared" si="13"/>
        <v>0.1219569652524982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-37631.33</v>
      </c>
      <c r="E42" s="1">
        <v>1679384</v>
      </c>
      <c r="F42" s="1">
        <v>1008.883</v>
      </c>
      <c r="G42" s="1">
        <v>-298406.8</v>
      </c>
      <c r="H42" s="1">
        <v>-9536.115</v>
      </c>
      <c r="I42" s="1">
        <v>933763.7</v>
      </c>
      <c r="K42" s="1">
        <f t="shared" si="8"/>
        <v>37644.85147369543</v>
      </c>
      <c r="L42">
        <v>0</v>
      </c>
      <c r="M42" s="5"/>
      <c r="N42" s="3"/>
      <c r="O42" s="3"/>
      <c r="P42" s="3"/>
      <c r="S42" t="s">
        <v>38</v>
      </c>
      <c r="T42" s="10">
        <f>K42/E42</f>
        <v>0.02241586883863097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-400002.9</v>
      </c>
      <c r="E44" s="1">
        <v>88388.61</v>
      </c>
      <c r="F44" s="1">
        <v>-605457.6</v>
      </c>
      <c r="G44" s="1">
        <v>199789.4</v>
      </c>
      <c r="H44" s="1">
        <v>993550.3</v>
      </c>
      <c r="I44" s="1">
        <v>-152518.1</v>
      </c>
      <c r="K44" s="1">
        <f>SQRT(D44^2+F44^2)</f>
        <v>725659.166142184</v>
      </c>
      <c r="L44">
        <v>16</v>
      </c>
      <c r="M44" s="3">
        <f>K44/L44</f>
        <v>45353.6978838865</v>
      </c>
      <c r="N44" s="3">
        <f>M44*0.2248</f>
        <v>10195.511284297685</v>
      </c>
      <c r="O44" s="3">
        <f>-E44/L44</f>
        <v>-5524.288125</v>
      </c>
      <c r="P44" s="3">
        <f>O44*0.2248</f>
        <v>-1241.8599705</v>
      </c>
      <c r="R44" s="2">
        <v>45796.77795</v>
      </c>
      <c r="S44" t="s">
        <v>32</v>
      </c>
      <c r="T44" s="10">
        <f>N44/(R44-P44*(1-0.118))</f>
        <v>0.21742493133416946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399328.9</v>
      </c>
      <c r="E45" s="1">
        <v>69624.4</v>
      </c>
      <c r="F45" s="1">
        <v>-625688.7</v>
      </c>
      <c r="G45" s="1">
        <v>-182118.4</v>
      </c>
      <c r="H45" s="1">
        <v>1006918</v>
      </c>
      <c r="I45" s="1">
        <v>-172140.9</v>
      </c>
      <c r="K45" s="1">
        <f>SQRT(D45^2+F45^2)</f>
        <v>742260.0081392637</v>
      </c>
      <c r="L45">
        <v>16</v>
      </c>
      <c r="M45" s="3">
        <f>K45/L45</f>
        <v>46391.25050870398</v>
      </c>
      <c r="N45" s="3">
        <f>M45*0.2248</f>
        <v>10428.753114356656</v>
      </c>
      <c r="O45" s="3">
        <f>-E45/L45</f>
        <v>-4351.525</v>
      </c>
      <c r="P45" s="3">
        <f>O45*0.2248</f>
        <v>-978.22282</v>
      </c>
      <c r="R45" s="2">
        <v>45796.77795</v>
      </c>
      <c r="S45" t="s">
        <v>33</v>
      </c>
      <c r="T45" s="10">
        <f>N45/(R45-P45*(1-0.118))</f>
        <v>0.22350726780572658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2446.476</v>
      </c>
      <c r="E46" s="1">
        <v>2496871</v>
      </c>
      <c r="F46" s="1">
        <v>-2733.009</v>
      </c>
      <c r="G46" s="1">
        <v>-21161.1</v>
      </c>
      <c r="H46" s="1">
        <v>1826.552</v>
      </c>
      <c r="I46" s="1">
        <v>1520224</v>
      </c>
      <c r="K46" s="1">
        <f>SQRT(D46^2+F46^2)</f>
        <v>3668.0489381491357</v>
      </c>
      <c r="L46">
        <v>0</v>
      </c>
      <c r="M46" s="5"/>
      <c r="N46" s="3"/>
      <c r="O46" s="3"/>
      <c r="P46" s="3"/>
      <c r="S46" t="s">
        <v>39</v>
      </c>
      <c r="T46" s="10">
        <f>K46/E46</f>
        <v>0.0014690582485635563</v>
      </c>
      <c r="U46" s="1">
        <v>43</v>
      </c>
    </row>
    <row r="47" spans="13:16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19390.152445861328</v>
      </c>
      <c r="O48" s="3"/>
      <c r="P48" s="6">
        <f>MAX(P4:P39)</f>
        <v>10034.480026666668</v>
      </c>
      <c r="T48" s="11">
        <f>MAX(T4:T39)</f>
        <v>0.28620847760688334</v>
      </c>
    </row>
    <row r="49" spans="1:20" ht="12.75">
      <c r="A49">
        <v>38</v>
      </c>
      <c r="B49" t="s">
        <v>43</v>
      </c>
      <c r="C49">
        <v>0</v>
      </c>
      <c r="D49" s="1">
        <v>1574.387</v>
      </c>
      <c r="E49" s="1">
        <v>2423813</v>
      </c>
      <c r="F49" s="1">
        <v>502006.5</v>
      </c>
      <c r="G49" s="1">
        <v>3976.962</v>
      </c>
      <c r="H49" s="1">
        <v>-987798.8</v>
      </c>
      <c r="I49" s="1">
        <v>1364142</v>
      </c>
      <c r="K49" s="1">
        <f aca="true" t="shared" si="14" ref="K49:K55">SQRT(D49^2+F49^2)</f>
        <v>502008.9687811123</v>
      </c>
      <c r="L49">
        <v>20</v>
      </c>
      <c r="M49" s="3">
        <f aca="true" t="shared" si="15" ref="M49:M55">K49/L49</f>
        <v>25100.448439055614</v>
      </c>
      <c r="N49" s="3">
        <f aca="true" t="shared" si="16" ref="N49:N55">M49*0.2248</f>
        <v>5642.580809099702</v>
      </c>
      <c r="O49" s="3">
        <f aca="true" t="shared" si="17" ref="O49:O55">-E49/L49</f>
        <v>-121190.65</v>
      </c>
      <c r="P49" s="3">
        <f aca="true" t="shared" si="18" ref="P49:P55">O49*0.2248</f>
        <v>-27243.65812</v>
      </c>
      <c r="R49" s="2">
        <v>45796.77795</v>
      </c>
      <c r="S49" t="s">
        <v>43</v>
      </c>
      <c r="T49" s="10">
        <f aca="true" t="shared" si="19" ref="T49:T55">N49/(R49-P49*(1-0.118))</f>
        <v>0.08080953100035661</v>
      </c>
    </row>
    <row r="50" spans="1:20" ht="12.75">
      <c r="A50">
        <v>39</v>
      </c>
      <c r="B50" t="s">
        <v>44</v>
      </c>
      <c r="C50">
        <v>101</v>
      </c>
      <c r="D50" s="1">
        <v>-43034.84</v>
      </c>
      <c r="E50" s="1">
        <v>2354695</v>
      </c>
      <c r="F50" s="1">
        <v>159708.3</v>
      </c>
      <c r="G50" s="1">
        <v>343661.8</v>
      </c>
      <c r="H50" s="1">
        <v>-569721.4</v>
      </c>
      <c r="I50" s="1">
        <v>1149346</v>
      </c>
      <c r="K50" s="1">
        <f t="shared" si="14"/>
        <v>165404.77182571124</v>
      </c>
      <c r="L50">
        <v>26</v>
      </c>
      <c r="M50" s="3">
        <f t="shared" si="15"/>
        <v>6361.721993296586</v>
      </c>
      <c r="N50" s="3">
        <f t="shared" si="16"/>
        <v>1430.1151040930727</v>
      </c>
      <c r="O50" s="3">
        <f t="shared" si="17"/>
        <v>-90565.19230769231</v>
      </c>
      <c r="P50" s="3">
        <f t="shared" si="18"/>
        <v>-20359.05523076923</v>
      </c>
      <c r="R50" s="2">
        <v>45796.77795</v>
      </c>
      <c r="S50" t="s">
        <v>44</v>
      </c>
      <c r="T50" s="10">
        <f t="shared" si="19"/>
        <v>0.022431958978865917</v>
      </c>
    </row>
    <row r="51" spans="1:20" ht="12.75">
      <c r="A51">
        <v>40</v>
      </c>
      <c r="B51" t="s">
        <v>45</v>
      </c>
      <c r="C51">
        <v>102</v>
      </c>
      <c r="D51" s="1">
        <v>-591577</v>
      </c>
      <c r="E51" s="1">
        <v>2320895</v>
      </c>
      <c r="F51" s="1">
        <v>-456777.5</v>
      </c>
      <c r="G51" s="1">
        <v>237953.1</v>
      </c>
      <c r="H51" s="1">
        <v>655515.3</v>
      </c>
      <c r="I51" s="1">
        <v>926647.3</v>
      </c>
      <c r="K51" s="1">
        <f t="shared" si="14"/>
        <v>747401.519556423</v>
      </c>
      <c r="L51">
        <v>29</v>
      </c>
      <c r="M51" s="3">
        <f t="shared" si="15"/>
        <v>25772.46619160079</v>
      </c>
      <c r="N51" s="3">
        <f t="shared" si="16"/>
        <v>5793.650399871857</v>
      </c>
      <c r="O51" s="3">
        <f t="shared" si="17"/>
        <v>-80030.86206896552</v>
      </c>
      <c r="P51" s="3">
        <f t="shared" si="18"/>
        <v>-17990.93779310345</v>
      </c>
      <c r="R51" s="2">
        <v>45796.77795</v>
      </c>
      <c r="S51" t="s">
        <v>45</v>
      </c>
      <c r="T51" s="10">
        <f t="shared" si="19"/>
        <v>0.09395395430349886</v>
      </c>
    </row>
    <row r="52" spans="1:20" ht="12.75">
      <c r="A52">
        <v>41</v>
      </c>
      <c r="B52" t="s">
        <v>46</v>
      </c>
      <c r="C52">
        <v>103</v>
      </c>
      <c r="D52" s="1">
        <v>1772.433</v>
      </c>
      <c r="E52" s="1">
        <v>2654884</v>
      </c>
      <c r="F52" s="1">
        <v>-1233879</v>
      </c>
      <c r="G52" s="1">
        <v>-3490.105</v>
      </c>
      <c r="H52" s="1">
        <v>2002294</v>
      </c>
      <c r="I52" s="1">
        <v>1195565</v>
      </c>
      <c r="K52" s="1">
        <f t="shared" si="14"/>
        <v>1233880.2730247937</v>
      </c>
      <c r="L52">
        <v>32</v>
      </c>
      <c r="M52" s="3">
        <f t="shared" si="15"/>
        <v>38558.7585320248</v>
      </c>
      <c r="N52" s="3">
        <f t="shared" si="16"/>
        <v>8668.008917999176</v>
      </c>
      <c r="O52" s="3">
        <f t="shared" si="17"/>
        <v>-82965.125</v>
      </c>
      <c r="P52" s="3">
        <f t="shared" si="18"/>
        <v>-18650.5601</v>
      </c>
      <c r="R52" s="2">
        <v>45796.77795</v>
      </c>
      <c r="S52" t="s">
        <v>46</v>
      </c>
      <c r="T52" s="10">
        <f t="shared" si="19"/>
        <v>0.1392527916849773</v>
      </c>
    </row>
    <row r="53" spans="1:20" ht="12.75">
      <c r="A53">
        <v>42</v>
      </c>
      <c r="B53" t="s">
        <v>47</v>
      </c>
      <c r="C53">
        <v>111</v>
      </c>
      <c r="D53" s="1">
        <v>46925.63</v>
      </c>
      <c r="E53" s="1">
        <v>2354045</v>
      </c>
      <c r="F53" s="1">
        <v>162464.7</v>
      </c>
      <c r="G53" s="1">
        <v>-342253.5</v>
      </c>
      <c r="H53" s="1">
        <v>-571321</v>
      </c>
      <c r="I53" s="1">
        <v>1148309</v>
      </c>
      <c r="K53" s="1">
        <f t="shared" si="14"/>
        <v>169105.86476224562</v>
      </c>
      <c r="L53">
        <v>26</v>
      </c>
      <c r="M53" s="3">
        <f t="shared" si="15"/>
        <v>6504.071721624831</v>
      </c>
      <c r="N53" s="3">
        <f t="shared" si="16"/>
        <v>1462.1153230212622</v>
      </c>
      <c r="O53" s="3">
        <f t="shared" si="17"/>
        <v>-90540.19230769231</v>
      </c>
      <c r="P53" s="3">
        <f t="shared" si="18"/>
        <v>-20353.43523076923</v>
      </c>
      <c r="R53" s="2">
        <v>45796.77795</v>
      </c>
      <c r="S53" t="s">
        <v>47</v>
      </c>
      <c r="T53" s="10">
        <f t="shared" si="19"/>
        <v>0.022935679170225088</v>
      </c>
    </row>
    <row r="54" spans="1:20" ht="12.75">
      <c r="A54">
        <v>43</v>
      </c>
      <c r="B54" t="s">
        <v>48</v>
      </c>
      <c r="C54">
        <v>112</v>
      </c>
      <c r="D54" s="1">
        <v>594511.5</v>
      </c>
      <c r="E54" s="1">
        <v>2325001</v>
      </c>
      <c r="F54" s="1">
        <v>-458506.9</v>
      </c>
      <c r="G54" s="1">
        <v>-239861.7</v>
      </c>
      <c r="H54" s="1">
        <v>657606.4</v>
      </c>
      <c r="I54" s="1">
        <v>931004.2</v>
      </c>
      <c r="K54" s="1">
        <f t="shared" si="14"/>
        <v>750781.2604080233</v>
      </c>
      <c r="L54">
        <v>29</v>
      </c>
      <c r="M54" s="3">
        <f t="shared" si="15"/>
        <v>25889.008979587008</v>
      </c>
      <c r="N54" s="3">
        <f t="shared" si="16"/>
        <v>5819.84921861116</v>
      </c>
      <c r="O54" s="3">
        <f t="shared" si="17"/>
        <v>-80172.44827586207</v>
      </c>
      <c r="P54" s="3">
        <f t="shared" si="18"/>
        <v>-18022.766372413793</v>
      </c>
      <c r="R54" s="2">
        <v>45796.77795</v>
      </c>
      <c r="S54" t="s">
        <v>48</v>
      </c>
      <c r="T54" s="10">
        <f t="shared" si="19"/>
        <v>0.09433586670508706</v>
      </c>
    </row>
    <row r="55" spans="1:20" ht="12.75">
      <c r="A55">
        <v>44</v>
      </c>
      <c r="B55" t="s">
        <v>49</v>
      </c>
      <c r="C55">
        <v>113</v>
      </c>
      <c r="D55" s="1">
        <v>1772.433</v>
      </c>
      <c r="E55" s="1">
        <v>2654884</v>
      </c>
      <c r="F55" s="1">
        <v>-1233879</v>
      </c>
      <c r="G55" s="1">
        <v>-3490.105</v>
      </c>
      <c r="H55" s="1">
        <v>2002294</v>
      </c>
      <c r="I55" s="1">
        <v>1195565</v>
      </c>
      <c r="K55" s="1">
        <f t="shared" si="14"/>
        <v>1233880.2730247937</v>
      </c>
      <c r="L55">
        <v>32</v>
      </c>
      <c r="M55" s="3">
        <f t="shared" si="15"/>
        <v>38558.7585320248</v>
      </c>
      <c r="N55" s="3">
        <f t="shared" si="16"/>
        <v>8668.008917999176</v>
      </c>
      <c r="O55" s="3">
        <f t="shared" si="17"/>
        <v>-82965.125</v>
      </c>
      <c r="P55" s="3">
        <f t="shared" si="18"/>
        <v>-18650.5601</v>
      </c>
      <c r="R55" s="2">
        <v>45796.77795</v>
      </c>
      <c r="S55" t="s">
        <v>49</v>
      </c>
      <c r="T55" s="10">
        <f t="shared" si="19"/>
        <v>0.1392527916849773</v>
      </c>
    </row>
    <row r="56" spans="13:20" ht="12.75">
      <c r="M56" s="3"/>
      <c r="N56" s="6">
        <f>MAX(N49:N55)</f>
        <v>8668.008917999176</v>
      </c>
      <c r="O56" s="6"/>
      <c r="P56" s="6">
        <f>MAX(P49:P55)</f>
        <v>-17990.93779310345</v>
      </c>
      <c r="T56" s="11">
        <f>MAX(T49:T55)</f>
        <v>0.1392527916849773</v>
      </c>
    </row>
    <row r="57" spans="2:19" ht="12.75">
      <c r="B57" t="s">
        <v>43</v>
      </c>
      <c r="C57">
        <v>0</v>
      </c>
      <c r="D57" s="1">
        <f aca="true" t="shared" si="20" ref="D57:I57">SUM(D4:D7)+D41</f>
        <v>20890.714000000025</v>
      </c>
      <c r="E57" s="1">
        <f t="shared" si="20"/>
        <v>2889439.24</v>
      </c>
      <c r="F57" s="1">
        <f t="shared" si="20"/>
        <v>-1382108.4270000001</v>
      </c>
      <c r="G57" s="1">
        <f t="shared" si="20"/>
        <v>-226016.2</v>
      </c>
      <c r="H57" s="1">
        <f t="shared" si="20"/>
        <v>2129587.4349999996</v>
      </c>
      <c r="I57" s="1">
        <f t="shared" si="20"/>
        <v>1372761.07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533611.184</v>
      </c>
      <c r="E58" s="1">
        <f t="shared" si="21"/>
        <v>2169858.53</v>
      </c>
      <c r="F58" s="1">
        <f t="shared" si="21"/>
        <v>-317821.01700000005</v>
      </c>
      <c r="G58" s="1">
        <f t="shared" si="21"/>
        <v>-1100045.12</v>
      </c>
      <c r="H58" s="1">
        <f t="shared" si="21"/>
        <v>530697.5549999999</v>
      </c>
      <c r="I58" s="1">
        <f t="shared" si="21"/>
        <v>805537.8999999999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82929.47</v>
      </c>
      <c r="E59" s="1">
        <f t="shared" si="22"/>
        <v>2448228.3000000003</v>
      </c>
      <c r="F59" s="1">
        <f t="shared" si="22"/>
        <v>502293.57999999996</v>
      </c>
      <c r="G59" s="1">
        <f t="shared" si="22"/>
        <v>44727.919999999984</v>
      </c>
      <c r="H59" s="1">
        <f t="shared" si="22"/>
        <v>-991780.186</v>
      </c>
      <c r="I59" s="1">
        <f t="shared" si="22"/>
        <v>1259582.9999999998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-980099</v>
      </c>
      <c r="E60" s="1">
        <f t="shared" si="23"/>
        <v>963256.11</v>
      </c>
      <c r="F60" s="1">
        <f t="shared" si="23"/>
        <v>-974071</v>
      </c>
      <c r="G60" s="1">
        <f t="shared" si="23"/>
        <v>753442</v>
      </c>
      <c r="H60" s="1">
        <f t="shared" si="23"/>
        <v>1621898.9</v>
      </c>
      <c r="I60" s="1">
        <f t="shared" si="23"/>
        <v>599955.3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543759.095</v>
      </c>
      <c r="E61" s="1">
        <f t="shared" si="24"/>
        <v>-295280.32000000007</v>
      </c>
      <c r="F61" s="1">
        <f t="shared" si="24"/>
        <v>-655863.8505</v>
      </c>
      <c r="G61" s="1">
        <f t="shared" si="24"/>
        <v>-89490.97999999998</v>
      </c>
      <c r="H61" s="1">
        <f t="shared" si="24"/>
        <v>854613.93153</v>
      </c>
      <c r="I61" s="1">
        <f t="shared" si="24"/>
        <v>-1127915.18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33495.10000000001</v>
      </c>
      <c r="E62" s="1">
        <f t="shared" si="25"/>
        <v>2530076.83</v>
      </c>
      <c r="F62" s="1">
        <f t="shared" si="25"/>
        <v>150224.3479</v>
      </c>
      <c r="G62" s="1">
        <f t="shared" si="25"/>
        <v>407049.45</v>
      </c>
      <c r="H62" s="1">
        <f t="shared" si="25"/>
        <v>-553430.6523</v>
      </c>
      <c r="I62" s="1">
        <f t="shared" si="25"/>
        <v>983649.2499999999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14148.559000000001</v>
      </c>
      <c r="E63" s="1">
        <f t="shared" si="26"/>
        <v>-303523.13</v>
      </c>
      <c r="F63" s="1">
        <f t="shared" si="26"/>
        <v>-19735.83</v>
      </c>
      <c r="G63" s="1">
        <f t="shared" si="26"/>
        <v>-14383.599999999999</v>
      </c>
      <c r="H63" s="1">
        <f t="shared" si="26"/>
        <v>51497.990000000005</v>
      </c>
      <c r="I63" s="1">
        <f t="shared" si="26"/>
        <v>-676367.1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4">
      <selection activeCell="B15" sqref="B15"/>
    </sheetView>
  </sheetViews>
  <sheetFormatPr defaultColWidth="9.140625" defaultRowHeight="12.75"/>
  <cols>
    <col min="4" max="6" width="9.140625" style="1" customWidth="1"/>
    <col min="7" max="9" width="0" style="1" hidden="1" customWidth="1"/>
    <col min="10" max="10" width="3.57421875" style="0" customWidth="1"/>
    <col min="11" max="11" width="9.140625" style="1" customWidth="1"/>
    <col min="12" max="12" width="7.00390625" style="0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71</v>
      </c>
    </row>
    <row r="2" spans="1:20" ht="12.75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-236487.5</v>
      </c>
      <c r="E4" s="1">
        <v>-167778.9</v>
      </c>
      <c r="F4" s="1">
        <v>-163099.9</v>
      </c>
      <c r="G4" s="1">
        <v>-65426.12</v>
      </c>
      <c r="H4" s="1">
        <v>432480.1</v>
      </c>
      <c r="I4" s="1">
        <v>-378450.7</v>
      </c>
      <c r="K4" s="1">
        <f>SQRT(D4^2+F4^2)</f>
        <v>287276.7220577748</v>
      </c>
      <c r="L4">
        <v>16</v>
      </c>
      <c r="M4" s="3">
        <f>K4/L4</f>
        <v>17954.795128610924</v>
      </c>
      <c r="N4" s="3">
        <f>M4*0.2248</f>
        <v>4036.2379449117357</v>
      </c>
      <c r="O4" s="3">
        <f>-E4/L4</f>
        <v>10486.18125</v>
      </c>
      <c r="P4" s="3">
        <f>O4*0.2248</f>
        <v>2357.293545</v>
      </c>
      <c r="R4" s="2">
        <v>45796.77795</v>
      </c>
      <c r="S4" t="s">
        <v>34</v>
      </c>
      <c r="T4" s="10">
        <f>N4/(R4-P4*(1-0.118))</f>
        <v>0.09232514562285167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227881.4</v>
      </c>
      <c r="E5" s="1">
        <v>-137528.5</v>
      </c>
      <c r="F5" s="1">
        <v>-202174.9</v>
      </c>
      <c r="G5" s="1">
        <v>35420.28</v>
      </c>
      <c r="H5" s="1">
        <v>459566.3</v>
      </c>
      <c r="I5" s="1">
        <v>-350660.3</v>
      </c>
      <c r="K5" s="1">
        <f>SQRT(D5^2+F5^2)</f>
        <v>304638.51144589385</v>
      </c>
      <c r="L5">
        <v>16</v>
      </c>
      <c r="M5" s="3">
        <f>K5/L5</f>
        <v>19039.906965368365</v>
      </c>
      <c r="N5" s="3">
        <f>M5*0.2248</f>
        <v>4280.171085814809</v>
      </c>
      <c r="O5" s="3">
        <f>-E5/L5</f>
        <v>8595.53125</v>
      </c>
      <c r="P5" s="3">
        <f>O5*0.2248</f>
        <v>1932.275425</v>
      </c>
      <c r="R5" s="2">
        <v>45796.77795</v>
      </c>
      <c r="S5" t="s">
        <v>35</v>
      </c>
      <c r="T5" s="10">
        <f>N5/(R5-P5*(1-0.118))</f>
        <v>0.09707251835517906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8436.743</v>
      </c>
      <c r="E6" s="1">
        <v>3020876</v>
      </c>
      <c r="F6" s="1">
        <v>-444444.2</v>
      </c>
      <c r="G6" s="1">
        <v>28384.92</v>
      </c>
      <c r="H6" s="1">
        <v>666989.3</v>
      </c>
      <c r="I6" s="1">
        <v>1556378</v>
      </c>
      <c r="K6" s="1">
        <f>SQRT(D6^2+F6^2)</f>
        <v>444524.2687931538</v>
      </c>
      <c r="L6">
        <v>0</v>
      </c>
      <c r="M6" s="5"/>
      <c r="N6" s="3"/>
      <c r="O6" s="3"/>
      <c r="P6" s="3"/>
      <c r="S6" t="s">
        <v>42</v>
      </c>
      <c r="T6" s="10">
        <f>K6/E6</f>
        <v>0.14715078301563977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-82904.99</v>
      </c>
      <c r="E8" s="1">
        <v>56405.02</v>
      </c>
      <c r="F8" s="1">
        <v>2675.079</v>
      </c>
      <c r="G8" s="1">
        <v>41023.93</v>
      </c>
      <c r="H8" s="1">
        <v>61193.6</v>
      </c>
      <c r="I8" s="1">
        <v>7088.771</v>
      </c>
      <c r="K8" s="1">
        <f aca="true" t="shared" si="0" ref="K8:K14">SQRT(D8^2+F8^2)</f>
        <v>82948.13689623379</v>
      </c>
      <c r="L8">
        <v>5</v>
      </c>
      <c r="M8" s="3">
        <f aca="true" t="shared" si="1" ref="M8:M13">K8/L8</f>
        <v>16589.62737924676</v>
      </c>
      <c r="N8" s="3">
        <f aca="true" t="shared" si="2" ref="N8:N13">M8*0.2248</f>
        <v>3729.3482348546713</v>
      </c>
      <c r="O8" s="3">
        <f aca="true" t="shared" si="3" ref="O8:O13">-E8/L8</f>
        <v>-11281.003999999999</v>
      </c>
      <c r="P8" s="3">
        <f aca="true" t="shared" si="4" ref="P8:P13">O8*0.2248</f>
        <v>-2535.9696992</v>
      </c>
      <c r="R8" s="2">
        <v>45796.77795</v>
      </c>
      <c r="S8" t="s">
        <v>26</v>
      </c>
      <c r="T8" s="10">
        <f aca="true" t="shared" si="5" ref="T8:T13">N8/(R8-P8*(1-0.118))</f>
        <v>0.0776405630338739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-91619.82</v>
      </c>
      <c r="E9" s="1">
        <v>-210078.7</v>
      </c>
      <c r="F9" s="1">
        <v>97476.32</v>
      </c>
      <c r="G9" s="1">
        <v>-191382.3</v>
      </c>
      <c r="H9" s="1">
        <v>-88297.98</v>
      </c>
      <c r="I9" s="1">
        <v>-344456.6</v>
      </c>
      <c r="K9" s="1">
        <f t="shared" si="0"/>
        <v>133775.27565875094</v>
      </c>
      <c r="L9">
        <v>5</v>
      </c>
      <c r="M9" s="3">
        <f t="shared" si="1"/>
        <v>26755.05513175019</v>
      </c>
      <c r="N9" s="3">
        <f t="shared" si="2"/>
        <v>6014.536393617443</v>
      </c>
      <c r="O9" s="3">
        <f t="shared" si="3"/>
        <v>42015.740000000005</v>
      </c>
      <c r="P9" s="3">
        <f t="shared" si="4"/>
        <v>9445.138352000002</v>
      </c>
      <c r="R9" s="2">
        <v>45796.77795</v>
      </c>
      <c r="S9" t="s">
        <v>27</v>
      </c>
      <c r="T9" s="10">
        <f t="shared" si="5"/>
        <v>0.1605324763118916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-6645.939</v>
      </c>
      <c r="E10" s="1">
        <v>-70294.93</v>
      </c>
      <c r="F10" s="1">
        <v>25881</v>
      </c>
      <c r="G10" s="1">
        <v>-34904.25</v>
      </c>
      <c r="H10" s="1">
        <v>-50429.48</v>
      </c>
      <c r="I10" s="1">
        <v>-146725.4</v>
      </c>
      <c r="K10" s="1">
        <f t="shared" si="0"/>
        <v>26720.67862520937</v>
      </c>
      <c r="L10">
        <v>2</v>
      </c>
      <c r="M10" s="3">
        <f t="shared" si="1"/>
        <v>13360.339312604685</v>
      </c>
      <c r="N10" s="3">
        <f t="shared" si="2"/>
        <v>3003.404277473533</v>
      </c>
      <c r="O10" s="3">
        <f t="shared" si="3"/>
        <v>35147.465</v>
      </c>
      <c r="P10" s="3">
        <f t="shared" si="4"/>
        <v>7901.150131999999</v>
      </c>
      <c r="R10" s="2">
        <v>45796.77795</v>
      </c>
      <c r="S10" t="s">
        <v>28</v>
      </c>
      <c r="T10" s="10">
        <f t="shared" si="5"/>
        <v>0.07735157871147108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-15797.68</v>
      </c>
      <c r="E11" s="1">
        <v>-234743.3</v>
      </c>
      <c r="F11" s="1">
        <v>-54357.71</v>
      </c>
      <c r="G11" s="1">
        <v>58971.33</v>
      </c>
      <c r="H11" s="1">
        <v>119620.2</v>
      </c>
      <c r="I11" s="1">
        <v>-533650.2</v>
      </c>
      <c r="K11" s="1">
        <f t="shared" si="0"/>
        <v>56606.77812617938</v>
      </c>
      <c r="L11">
        <v>6</v>
      </c>
      <c r="M11" s="3">
        <f t="shared" si="1"/>
        <v>9434.463021029896</v>
      </c>
      <c r="N11" s="3">
        <f t="shared" si="2"/>
        <v>2120.8672871275207</v>
      </c>
      <c r="O11" s="3">
        <f t="shared" si="3"/>
        <v>39123.88333333333</v>
      </c>
      <c r="P11" s="3">
        <f t="shared" si="4"/>
        <v>8795.048973333332</v>
      </c>
      <c r="R11" s="2">
        <v>45796.77795</v>
      </c>
      <c r="S11" t="s">
        <v>30</v>
      </c>
      <c r="T11" s="10">
        <f t="shared" si="5"/>
        <v>0.05575427626062104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-9208.151</v>
      </c>
      <c r="E12" s="1">
        <v>10144.03</v>
      </c>
      <c r="F12" s="1">
        <v>-43872.37</v>
      </c>
      <c r="G12" s="1">
        <v>-1994.728</v>
      </c>
      <c r="H12" s="1">
        <v>41796.8</v>
      </c>
      <c r="I12" s="1">
        <v>18547.65</v>
      </c>
      <c r="K12" s="1">
        <f t="shared" si="0"/>
        <v>44828.28230320342</v>
      </c>
      <c r="L12">
        <v>3</v>
      </c>
      <c r="M12" s="3">
        <f t="shared" si="1"/>
        <v>14942.760767734473</v>
      </c>
      <c r="N12" s="3">
        <f t="shared" si="2"/>
        <v>3359.1326205867094</v>
      </c>
      <c r="O12" s="3">
        <f t="shared" si="3"/>
        <v>-3381.3433333333337</v>
      </c>
      <c r="P12" s="3">
        <f t="shared" si="4"/>
        <v>-760.1259813333335</v>
      </c>
      <c r="R12" s="2">
        <v>45796.77795</v>
      </c>
      <c r="S12" t="s">
        <v>31</v>
      </c>
      <c r="T12" s="10">
        <f t="shared" si="5"/>
        <v>0.07229038903216861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-69603.54</v>
      </c>
      <c r="E13" s="1">
        <v>441419.1</v>
      </c>
      <c r="F13" s="1">
        <v>-82948.5</v>
      </c>
      <c r="G13" s="1">
        <v>-276064.3</v>
      </c>
      <c r="H13" s="1">
        <v>-89893.45</v>
      </c>
      <c r="I13" s="1">
        <v>378836.5</v>
      </c>
      <c r="K13" s="1">
        <f t="shared" si="0"/>
        <v>108282.53059834536</v>
      </c>
      <c r="L13">
        <v>8</v>
      </c>
      <c r="M13" s="3">
        <f t="shared" si="1"/>
        <v>13535.31632479317</v>
      </c>
      <c r="N13" s="3">
        <f t="shared" si="2"/>
        <v>3042.7391098135045</v>
      </c>
      <c r="O13" s="3">
        <f t="shared" si="3"/>
        <v>-55177.3875</v>
      </c>
      <c r="P13" s="3">
        <f t="shared" si="4"/>
        <v>-12403.876709999999</v>
      </c>
      <c r="R13" s="2">
        <v>45796.77795</v>
      </c>
      <c r="S13" t="s">
        <v>29</v>
      </c>
      <c r="T13" s="10">
        <f t="shared" si="5"/>
        <v>0.05362883584844838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897693.9</v>
      </c>
      <c r="E14" s="1">
        <v>2446482</v>
      </c>
      <c r="F14" s="1">
        <v>64699.4</v>
      </c>
      <c r="G14" s="1">
        <v>537684.3</v>
      </c>
      <c r="H14" s="1">
        <v>161756</v>
      </c>
      <c r="I14" s="1">
        <v>1270554</v>
      </c>
      <c r="K14" s="1">
        <f t="shared" si="0"/>
        <v>900022.4166417024</v>
      </c>
      <c r="L14">
        <v>0</v>
      </c>
      <c r="M14" s="5"/>
      <c r="N14" s="3"/>
      <c r="O14" s="3"/>
      <c r="P14" s="3"/>
      <c r="S14" t="s">
        <v>41</v>
      </c>
      <c r="T14" s="10">
        <f>K14/E14</f>
        <v>0.36788434030649003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-35066.98</v>
      </c>
      <c r="E16" s="1">
        <v>-4857.019</v>
      </c>
      <c r="F16" s="1">
        <v>-55298.87</v>
      </c>
      <c r="G16" s="1">
        <v>-44473.11</v>
      </c>
      <c r="H16" s="1">
        <v>65308.5</v>
      </c>
      <c r="I16" s="1">
        <v>-73663.86</v>
      </c>
      <c r="K16" s="1">
        <f aca="true" t="shared" si="6" ref="K16:K21">SQRT(D16^2+F16^2)</f>
        <v>65480.21158790876</v>
      </c>
      <c r="L16">
        <v>9</v>
      </c>
      <c r="M16" s="3">
        <f>K16/L16</f>
        <v>7275.579065323195</v>
      </c>
      <c r="N16" s="3">
        <f>M16*0.2248</f>
        <v>1635.5501738846542</v>
      </c>
      <c r="O16" s="3">
        <f>-E16/L16</f>
        <v>539.6687777777778</v>
      </c>
      <c r="P16" s="3">
        <f>O16*0.2248</f>
        <v>121.31754124444444</v>
      </c>
      <c r="R16" s="2">
        <v>45796.77795</v>
      </c>
      <c r="S16" t="s">
        <v>15</v>
      </c>
      <c r="T16" s="10">
        <f>N16/(R16-P16*(1-0.118))</f>
        <v>0.03579685263131056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-70281.53</v>
      </c>
      <c r="E17" s="1">
        <v>-289925.1</v>
      </c>
      <c r="F17" s="1">
        <v>125257</v>
      </c>
      <c r="G17" s="1">
        <v>-203186.4</v>
      </c>
      <c r="H17" s="1">
        <v>-200871.4</v>
      </c>
      <c r="I17" s="1">
        <v>-640881.4</v>
      </c>
      <c r="K17" s="1">
        <f t="shared" si="6"/>
        <v>143627.32855602689</v>
      </c>
      <c r="L17">
        <v>6</v>
      </c>
      <c r="M17" s="3">
        <f>K17/L17</f>
        <v>23937.888092671146</v>
      </c>
      <c r="N17" s="3">
        <f>M17*0.2248</f>
        <v>5381.237243232474</v>
      </c>
      <c r="O17" s="3">
        <f>-E17/L17</f>
        <v>48320.85</v>
      </c>
      <c r="P17" s="3">
        <f>O17*0.2248</f>
        <v>10862.52708</v>
      </c>
      <c r="R17" s="2">
        <v>45796.77795</v>
      </c>
      <c r="S17" t="s">
        <v>16</v>
      </c>
      <c r="T17" s="10">
        <f>N17/(R17-P17*(1-0.118))</f>
        <v>0.1485871693307107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1112.936</v>
      </c>
      <c r="E18" s="1">
        <v>-68508.17</v>
      </c>
      <c r="F18" s="1">
        <v>-4159.4</v>
      </c>
      <c r="G18" s="1">
        <v>41556.37</v>
      </c>
      <c r="H18" s="1">
        <v>11128.03</v>
      </c>
      <c r="I18" s="1">
        <v>-164723.3</v>
      </c>
      <c r="K18" s="1">
        <f t="shared" si="6"/>
        <v>4305.721182345183</v>
      </c>
      <c r="L18">
        <v>2</v>
      </c>
      <c r="M18" s="3">
        <f>K18/L18</f>
        <v>2152.8605911725913</v>
      </c>
      <c r="N18" s="3">
        <f>M18*0.2248</f>
        <v>483.9630608955985</v>
      </c>
      <c r="O18" s="3">
        <f>-E18/L18</f>
        <v>34254.085</v>
      </c>
      <c r="P18" s="3">
        <f>O18*0.2248</f>
        <v>7700.318308</v>
      </c>
      <c r="R18" s="2">
        <v>45796.77795</v>
      </c>
      <c r="S18" t="s">
        <v>18</v>
      </c>
      <c r="T18" s="10">
        <f>N18/(R18-P18*(1-0.118))</f>
        <v>0.01240768760003282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43184.88</v>
      </c>
      <c r="E19" s="1">
        <v>-215466</v>
      </c>
      <c r="F19" s="1">
        <v>-54168.19</v>
      </c>
      <c r="G19" s="1">
        <v>231260</v>
      </c>
      <c r="H19" s="1">
        <v>147095.4</v>
      </c>
      <c r="I19" s="1">
        <v>-417005</v>
      </c>
      <c r="K19" s="1">
        <f t="shared" si="6"/>
        <v>69275.72928876679</v>
      </c>
      <c r="L19">
        <v>4</v>
      </c>
      <c r="M19" s="3">
        <f>K19/L19</f>
        <v>17318.932322191697</v>
      </c>
      <c r="N19" s="3">
        <f>M19*0.2248</f>
        <v>3893.2959860286933</v>
      </c>
      <c r="O19" s="3">
        <f>-E19/L19</f>
        <v>53866.5</v>
      </c>
      <c r="P19" s="3">
        <f>O19*0.2248</f>
        <v>12109.1892</v>
      </c>
      <c r="R19" s="2">
        <v>45796.77795</v>
      </c>
      <c r="S19" t="s">
        <v>19</v>
      </c>
      <c r="T19" s="10">
        <f>N19/(R19-P19*(1-0.118))</f>
        <v>0.11086808113238096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-130356.3</v>
      </c>
      <c r="E20" s="1">
        <v>278996.7</v>
      </c>
      <c r="F20" s="1">
        <v>225217.7</v>
      </c>
      <c r="G20" s="1">
        <v>-310161.5</v>
      </c>
      <c r="H20" s="1">
        <v>-370379.1</v>
      </c>
      <c r="I20" s="1">
        <v>284593.5</v>
      </c>
      <c r="K20" s="1">
        <f t="shared" si="6"/>
        <v>260222.5534863956</v>
      </c>
      <c r="L20">
        <v>5</v>
      </c>
      <c r="M20" s="3">
        <f>K20/L20</f>
        <v>52044.51069727912</v>
      </c>
      <c r="N20" s="3">
        <f>M20*0.2248</f>
        <v>11699.606004748346</v>
      </c>
      <c r="O20" s="3">
        <f>-E20/L20</f>
        <v>-55799.340000000004</v>
      </c>
      <c r="P20" s="3">
        <f>O20*0.2248</f>
        <v>-12543.691632</v>
      </c>
      <c r="R20" s="2">
        <v>45796.77795</v>
      </c>
      <c r="S20" t="s">
        <v>17</v>
      </c>
      <c r="T20" s="10">
        <f>N20/(R20-P20*(1-0.118))</f>
        <v>0.20576048895965784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291263.2</v>
      </c>
      <c r="E21" s="1">
        <v>2579889</v>
      </c>
      <c r="F21" s="1">
        <v>473040.9</v>
      </c>
      <c r="G21" s="1">
        <v>215005.9</v>
      </c>
      <c r="H21" s="1">
        <v>-917338.2</v>
      </c>
      <c r="I21" s="1">
        <v>1675394</v>
      </c>
      <c r="K21" s="1">
        <f t="shared" si="6"/>
        <v>555519.5268818641</v>
      </c>
      <c r="L21">
        <v>0</v>
      </c>
      <c r="M21" s="5"/>
      <c r="N21" s="3"/>
      <c r="O21" s="3"/>
      <c r="P21" s="3"/>
      <c r="S21" t="s">
        <v>40</v>
      </c>
      <c r="T21" s="10">
        <f>K21/E21</f>
        <v>0.21532691014298058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100684</v>
      </c>
      <c r="E23" s="1">
        <v>89558.58</v>
      </c>
      <c r="F23" s="1">
        <v>157309.7</v>
      </c>
      <c r="G23" s="1">
        <v>66205.18</v>
      </c>
      <c r="H23" s="1">
        <v>-231750.4</v>
      </c>
      <c r="I23" s="1">
        <v>21713.86</v>
      </c>
      <c r="K23" s="1">
        <f>SQRT(D23^2+F23^2)</f>
        <v>186771.54379104436</v>
      </c>
      <c r="L23">
        <v>4</v>
      </c>
      <c r="M23" s="3">
        <f>K23/L23</f>
        <v>46692.88594776109</v>
      </c>
      <c r="N23" s="3">
        <f>M23*0.2248</f>
        <v>10496.560761056693</v>
      </c>
      <c r="O23" s="3">
        <f>-E23/L23</f>
        <v>-22389.645</v>
      </c>
      <c r="P23" s="3">
        <f>O23*0.2248</f>
        <v>-5033.192196</v>
      </c>
      <c r="R23" s="2">
        <v>45796.77795</v>
      </c>
      <c r="S23" t="s">
        <v>6</v>
      </c>
      <c r="T23" s="10">
        <f>N23/(R23-P23*(1-0.118))</f>
        <v>0.20894477246264206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-21583.78</v>
      </c>
      <c r="E24" s="1">
        <v>-227228.4</v>
      </c>
      <c r="F24" s="1">
        <v>35327.52</v>
      </c>
      <c r="G24" s="1">
        <v>-203761</v>
      </c>
      <c r="H24" s="1">
        <v>-46553.56</v>
      </c>
      <c r="I24" s="1">
        <v>-504605.9</v>
      </c>
      <c r="K24" s="1">
        <f>SQRT(D24^2+F24^2)</f>
        <v>41399.19357232456</v>
      </c>
      <c r="L24">
        <v>6</v>
      </c>
      <c r="M24" s="3">
        <f>K24/L24</f>
        <v>6899.865595387427</v>
      </c>
      <c r="N24" s="3">
        <f>M24*0.2248</f>
        <v>1551.0897858430935</v>
      </c>
      <c r="O24" s="3">
        <f>-E24/L24</f>
        <v>37871.4</v>
      </c>
      <c r="P24" s="3">
        <f>O24*0.2248</f>
        <v>8513.49072</v>
      </c>
      <c r="R24" s="2">
        <v>45796.77795</v>
      </c>
      <c r="S24" t="s">
        <v>7</v>
      </c>
      <c r="T24" s="10">
        <f>N24/(R24-P24*(1-0.118))</f>
        <v>0.040511248491348795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21776.85</v>
      </c>
      <c r="E25" s="1">
        <v>-227202.8</v>
      </c>
      <c r="F25" s="1">
        <v>35251.71</v>
      </c>
      <c r="G25" s="1">
        <v>203721.4</v>
      </c>
      <c r="H25" s="1">
        <v>-46169.08</v>
      </c>
      <c r="I25" s="1">
        <v>-504542.2</v>
      </c>
      <c r="K25" s="1">
        <f>SQRT(D25^2+F25^2)</f>
        <v>41435.664032890796</v>
      </c>
      <c r="L25">
        <v>6</v>
      </c>
      <c r="M25" s="3">
        <f>K25/L25</f>
        <v>6905.9440054818</v>
      </c>
      <c r="N25" s="3">
        <f>M25*0.2248</f>
        <v>1552.4562124323086</v>
      </c>
      <c r="O25" s="3">
        <f>-E25/L25</f>
        <v>37867.13333333333</v>
      </c>
      <c r="P25" s="3">
        <f>O25*0.2248</f>
        <v>8512.531573333334</v>
      </c>
      <c r="R25" s="2">
        <v>45796.77795</v>
      </c>
      <c r="S25" t="s">
        <v>9</v>
      </c>
      <c r="T25" s="10">
        <f>N25/(R25-P25*(1-0.118))</f>
        <v>0.040546040858859565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-118837.2</v>
      </c>
      <c r="E26" s="1">
        <v>127977</v>
      </c>
      <c r="F26" s="1">
        <v>180368</v>
      </c>
      <c r="G26" s="1">
        <v>-105513.5</v>
      </c>
      <c r="H26" s="1">
        <v>-262856.7</v>
      </c>
      <c r="I26" s="1">
        <v>45216.37</v>
      </c>
      <c r="K26" s="1">
        <f>SQRT(D26^2+F26^2)</f>
        <v>215997.4433363506</v>
      </c>
      <c r="L26">
        <v>4</v>
      </c>
      <c r="M26" s="3">
        <f>K26/L26</f>
        <v>53999.36083408765</v>
      </c>
      <c r="N26" s="3">
        <f>M26*0.2248</f>
        <v>12139.056315502905</v>
      </c>
      <c r="O26" s="3">
        <f>-E26/L26</f>
        <v>-31994.25</v>
      </c>
      <c r="P26" s="3">
        <f>O26*0.2248</f>
        <v>-7192.3074</v>
      </c>
      <c r="R26" s="2">
        <v>45796.77795</v>
      </c>
      <c r="S26" t="s">
        <v>8</v>
      </c>
      <c r="T26" s="10">
        <f>N26/(R26-P26*(1-0.118))</f>
        <v>0.232814821660871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17980.87</v>
      </c>
      <c r="E27" s="1">
        <v>2441961</v>
      </c>
      <c r="F27" s="1">
        <v>347332.4</v>
      </c>
      <c r="G27" s="1">
        <v>38437.36</v>
      </c>
      <c r="H27" s="1">
        <v>-797327.9</v>
      </c>
      <c r="I27" s="1">
        <v>1703841</v>
      </c>
      <c r="K27" s="1">
        <f>SQRT(D27^2+F27^2)</f>
        <v>347797.5097319084</v>
      </c>
      <c r="L27">
        <v>0</v>
      </c>
      <c r="M27" s="5"/>
      <c r="N27" s="3"/>
      <c r="O27" s="3"/>
      <c r="P27" s="3"/>
      <c r="S27" t="s">
        <v>36</v>
      </c>
      <c r="T27" s="10">
        <f>K27/E27</f>
        <v>0.14242549726711787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131409</v>
      </c>
      <c r="E29" s="1">
        <v>276998.8</v>
      </c>
      <c r="F29" s="1">
        <v>218113.8</v>
      </c>
      <c r="G29" s="1">
        <v>308136.7</v>
      </c>
      <c r="H29" s="1">
        <v>-365848.7</v>
      </c>
      <c r="I29" s="1">
        <v>282908.4</v>
      </c>
      <c r="K29" s="1">
        <f aca="true" t="shared" si="7" ref="K29:K34">SQRT(D29^2+F29^2)</f>
        <v>254640.83535725373</v>
      </c>
      <c r="L29">
        <v>5</v>
      </c>
      <c r="M29" s="3">
        <f>K29/L29</f>
        <v>50928.16707145075</v>
      </c>
      <c r="N29" s="3">
        <f>M29*0.2248</f>
        <v>11448.651957662129</v>
      </c>
      <c r="O29" s="3">
        <f>-E29/L29</f>
        <v>-55399.759999999995</v>
      </c>
      <c r="P29" s="3">
        <f>O29*0.2248</f>
        <v>-12453.866047999998</v>
      </c>
      <c r="R29" s="2">
        <v>45796.77795</v>
      </c>
      <c r="S29" t="s">
        <v>10</v>
      </c>
      <c r="T29" s="10">
        <f>N29/(R29-P29*(1-0.118))</f>
        <v>0.20162790817099968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-43253.19</v>
      </c>
      <c r="E30" s="1">
        <v>-215433.2</v>
      </c>
      <c r="F30" s="1">
        <v>-54279.22</v>
      </c>
      <c r="G30" s="1">
        <v>-231214.7</v>
      </c>
      <c r="H30" s="1">
        <v>147396.8</v>
      </c>
      <c r="I30" s="1">
        <v>-416963.5</v>
      </c>
      <c r="K30" s="1">
        <f t="shared" si="7"/>
        <v>69405.13071080913</v>
      </c>
      <c r="L30">
        <v>4</v>
      </c>
      <c r="M30" s="3">
        <f>K30/L30</f>
        <v>17351.282677702282</v>
      </c>
      <c r="N30" s="3">
        <f>M30*0.2248</f>
        <v>3900.568345947473</v>
      </c>
      <c r="O30" s="3">
        <f>-E30/L30</f>
        <v>53858.3</v>
      </c>
      <c r="P30" s="3">
        <f>O30*0.2248</f>
        <v>12107.34584</v>
      </c>
      <c r="R30" s="2">
        <v>45796.77795</v>
      </c>
      <c r="S30" t="s">
        <v>11</v>
      </c>
      <c r="T30" s="10">
        <f>N30/(R30-P30*(1-0.118))</f>
        <v>0.11107003129442788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-1108.716</v>
      </c>
      <c r="E31" s="1">
        <v>-68505.37</v>
      </c>
      <c r="F31" s="1">
        <v>-4181.503</v>
      </c>
      <c r="G31" s="1">
        <v>-41558.4</v>
      </c>
      <c r="H31" s="1">
        <v>11178.91</v>
      </c>
      <c r="I31" s="1">
        <v>-164711.3</v>
      </c>
      <c r="K31" s="1">
        <f t="shared" si="7"/>
        <v>4325.99335501859</v>
      </c>
      <c r="L31">
        <v>2</v>
      </c>
      <c r="M31" s="3">
        <f>K31/L31</f>
        <v>2162.996677509295</v>
      </c>
      <c r="N31" s="3">
        <f>M31*0.2248</f>
        <v>486.2416531040895</v>
      </c>
      <c r="O31" s="3">
        <f>-E31/L31</f>
        <v>34252.685</v>
      </c>
      <c r="P31" s="3">
        <f>O31*0.2248</f>
        <v>7700.003588</v>
      </c>
      <c r="R31" s="2">
        <v>45796.77795</v>
      </c>
      <c r="S31" t="s">
        <v>12</v>
      </c>
      <c r="T31" s="10">
        <f>N31/(R31-P31*(1-0.118))</f>
        <v>0.012466016690763674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70204.33</v>
      </c>
      <c r="E32" s="1">
        <v>-289850.2</v>
      </c>
      <c r="F32" s="1">
        <v>125463.6</v>
      </c>
      <c r="G32" s="1">
        <v>203100.8</v>
      </c>
      <c r="H32" s="1">
        <v>-201356.7</v>
      </c>
      <c r="I32" s="1">
        <v>-640714.2</v>
      </c>
      <c r="K32" s="1">
        <f t="shared" si="7"/>
        <v>143769.82602656545</v>
      </c>
      <c r="L32">
        <v>6</v>
      </c>
      <c r="M32" s="3">
        <f>K32/L32</f>
        <v>23961.637671094242</v>
      </c>
      <c r="N32" s="3">
        <f>M32*0.2248</f>
        <v>5386.576148461985</v>
      </c>
      <c r="O32" s="3">
        <f>-E32/L32</f>
        <v>48308.36666666667</v>
      </c>
      <c r="P32" s="3">
        <f>O32*0.2248</f>
        <v>10859.720826666668</v>
      </c>
      <c r="R32" s="2">
        <v>45796.77795</v>
      </c>
      <c r="S32" t="s">
        <v>14</v>
      </c>
      <c r="T32" s="10">
        <f>N32/(R32-P32*(1-0.118))</f>
        <v>0.1487244233378803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36784.4</v>
      </c>
      <c r="E33" s="1">
        <v>-6539.878</v>
      </c>
      <c r="F33" s="1">
        <v>-51535.27</v>
      </c>
      <c r="G33" s="1">
        <v>46099.37</v>
      </c>
      <c r="H33" s="1">
        <v>64986.17</v>
      </c>
      <c r="I33" s="1">
        <v>-74705.16</v>
      </c>
      <c r="K33" s="1">
        <f t="shared" si="7"/>
        <v>63316.47603375364</v>
      </c>
      <c r="L33">
        <v>9</v>
      </c>
      <c r="M33" s="3">
        <f>K33/L33</f>
        <v>7035.164003750405</v>
      </c>
      <c r="N33" s="3">
        <f>M33*0.2248</f>
        <v>1581.504868043091</v>
      </c>
      <c r="O33" s="3">
        <f>-E33/L33</f>
        <v>726.6531111111111</v>
      </c>
      <c r="P33" s="3">
        <f>O33*0.2248</f>
        <v>163.35161937777778</v>
      </c>
      <c r="R33" s="2">
        <v>45796.77795</v>
      </c>
      <c r="S33" t="s">
        <v>13</v>
      </c>
      <c r="T33" s="10">
        <f>N33/(R33-P33*(1-0.118))</f>
        <v>0.03464208699453255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-293659.4</v>
      </c>
      <c r="E34" s="1">
        <v>2583596</v>
      </c>
      <c r="F34" s="1">
        <v>475087</v>
      </c>
      <c r="G34" s="1">
        <v>-213997.3</v>
      </c>
      <c r="H34" s="1">
        <v>-920352.4</v>
      </c>
      <c r="I34" s="1">
        <v>1677769</v>
      </c>
      <c r="K34" s="1">
        <f t="shared" si="7"/>
        <v>558519.0245438019</v>
      </c>
      <c r="L34">
        <v>0</v>
      </c>
      <c r="M34" s="5"/>
      <c r="N34" s="3"/>
      <c r="O34" s="3"/>
      <c r="P34" s="3"/>
      <c r="S34" t="s">
        <v>37</v>
      </c>
      <c r="T34" s="10">
        <f>K34/E34</f>
        <v>0.21617893221068693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60802.92</v>
      </c>
      <c r="E36" s="1">
        <v>434650.8</v>
      </c>
      <c r="F36" s="1">
        <v>-66270.92</v>
      </c>
      <c r="G36" s="1">
        <v>272278.6</v>
      </c>
      <c r="H36" s="1">
        <v>-96411.28</v>
      </c>
      <c r="I36" s="1">
        <v>373965.9</v>
      </c>
      <c r="K36" s="1">
        <f aca="true" t="shared" si="8" ref="K36:K42">SQRT(D36^2+F36^2)</f>
        <v>89937.9225809269</v>
      </c>
      <c r="L36">
        <v>8</v>
      </c>
      <c r="M36" s="3">
        <f aca="true" t="shared" si="9" ref="M36:M41">K36/L36</f>
        <v>11242.240322615862</v>
      </c>
      <c r="N36" s="3">
        <f aca="true" t="shared" si="10" ref="N36:N41">M36*0.2248</f>
        <v>2527.2556245240457</v>
      </c>
      <c r="O36" s="3">
        <f aca="true" t="shared" si="11" ref="O36:O41">-E36/L36</f>
        <v>-54331.35</v>
      </c>
      <c r="P36" s="3">
        <f aca="true" t="shared" si="12" ref="P36:P41">O36*0.2248</f>
        <v>-12213.68748</v>
      </c>
      <c r="R36" s="2">
        <v>45796.77795</v>
      </c>
      <c r="S36" t="s">
        <v>20</v>
      </c>
      <c r="T36" s="10">
        <f aca="true" t="shared" si="13" ref="T36:T41">N36/(R36-P36*(1-0.118))</f>
        <v>0.04467543074713922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9191.29</v>
      </c>
      <c r="E37" s="1">
        <v>10347.31</v>
      </c>
      <c r="F37" s="1">
        <v>-43617.72</v>
      </c>
      <c r="G37" s="1">
        <v>2193.678</v>
      </c>
      <c r="H37" s="1">
        <v>41363.65</v>
      </c>
      <c r="I37" s="1">
        <v>18905.46</v>
      </c>
      <c r="K37" s="1">
        <f t="shared" si="8"/>
        <v>44575.61339861181</v>
      </c>
      <c r="L37">
        <v>3</v>
      </c>
      <c r="M37" s="3">
        <f t="shared" si="9"/>
        <v>14858.53779953727</v>
      </c>
      <c r="N37" s="3">
        <f t="shared" si="10"/>
        <v>3340.199297335978</v>
      </c>
      <c r="O37" s="3">
        <f t="shared" si="11"/>
        <v>-3449.103333333333</v>
      </c>
      <c r="P37" s="3">
        <f t="shared" si="12"/>
        <v>-775.3584293333332</v>
      </c>
      <c r="R37" s="2">
        <v>45796.77795</v>
      </c>
      <c r="S37" t="s">
        <v>21</v>
      </c>
      <c r="T37" s="10">
        <f t="shared" si="13"/>
        <v>0.07186215602458661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15642.4</v>
      </c>
      <c r="E38" s="1">
        <v>-234930.1</v>
      </c>
      <c r="F38" s="1">
        <v>-54530.65</v>
      </c>
      <c r="G38" s="1">
        <v>-59034.29</v>
      </c>
      <c r="H38" s="1">
        <v>120088</v>
      </c>
      <c r="I38" s="1">
        <v>-534080.9</v>
      </c>
      <c r="K38" s="1">
        <f t="shared" si="8"/>
        <v>56729.85516623941</v>
      </c>
      <c r="L38">
        <v>6</v>
      </c>
      <c r="M38" s="3">
        <f t="shared" si="9"/>
        <v>9454.975861039902</v>
      </c>
      <c r="N38" s="3">
        <f t="shared" si="10"/>
        <v>2125.47857356177</v>
      </c>
      <c r="O38" s="3">
        <f t="shared" si="11"/>
        <v>39155.01666666667</v>
      </c>
      <c r="P38" s="3">
        <f t="shared" si="12"/>
        <v>8802.047746666667</v>
      </c>
      <c r="R38" s="2">
        <v>45796.77795</v>
      </c>
      <c r="S38" t="s">
        <v>22</v>
      </c>
      <c r="T38" s="10">
        <f t="shared" si="13"/>
        <v>0.05588456849543515</v>
      </c>
      <c r="U38" s="1">
        <v>35</v>
      </c>
    </row>
    <row r="39" spans="1:21" ht="12.75">
      <c r="A39">
        <v>19</v>
      </c>
      <c r="B39" t="s">
        <v>24</v>
      </c>
      <c r="C39">
        <v>102</v>
      </c>
      <c r="D39" s="1">
        <v>6570.96</v>
      </c>
      <c r="E39" s="1">
        <v>-70558.6</v>
      </c>
      <c r="F39" s="1">
        <v>26043.07</v>
      </c>
      <c r="G39" s="1">
        <v>35029.5</v>
      </c>
      <c r="H39" s="1">
        <v>-50812.98</v>
      </c>
      <c r="I39" s="1">
        <v>-147289.4</v>
      </c>
      <c r="K39" s="1">
        <f t="shared" si="8"/>
        <v>26859.244411310232</v>
      </c>
      <c r="L39">
        <v>2</v>
      </c>
      <c r="M39" s="3">
        <f t="shared" si="9"/>
        <v>13429.622205655116</v>
      </c>
      <c r="N39" s="3">
        <f t="shared" si="10"/>
        <v>3018.97907183127</v>
      </c>
      <c r="O39" s="3">
        <f t="shared" si="11"/>
        <v>35279.3</v>
      </c>
      <c r="P39" s="3">
        <f t="shared" si="12"/>
        <v>7930.78664</v>
      </c>
      <c r="R39" s="2">
        <v>45796.77795</v>
      </c>
      <c r="S39" t="s">
        <v>24</v>
      </c>
      <c r="T39" s="10">
        <f t="shared" si="13"/>
        <v>0.07780508105605385</v>
      </c>
      <c r="U39" s="1">
        <v>36</v>
      </c>
    </row>
    <row r="40" spans="1:21" ht="12.75">
      <c r="A40">
        <v>20</v>
      </c>
      <c r="B40" t="s">
        <v>25</v>
      </c>
      <c r="C40">
        <v>102</v>
      </c>
      <c r="D40" s="1">
        <v>91486.05</v>
      </c>
      <c r="E40" s="1">
        <v>-210032.6</v>
      </c>
      <c r="F40" s="1">
        <v>97564.39</v>
      </c>
      <c r="G40" s="1">
        <v>191373.7</v>
      </c>
      <c r="H40" s="1">
        <v>-88555.7</v>
      </c>
      <c r="I40" s="1">
        <v>-344326.5</v>
      </c>
      <c r="K40" s="1">
        <f t="shared" si="8"/>
        <v>133747.92536960938</v>
      </c>
      <c r="L40">
        <v>5</v>
      </c>
      <c r="M40" s="3">
        <f t="shared" si="9"/>
        <v>26749.585073921877</v>
      </c>
      <c r="N40" s="3">
        <f t="shared" si="10"/>
        <v>6013.306724617638</v>
      </c>
      <c r="O40" s="3">
        <f t="shared" si="11"/>
        <v>42006.520000000004</v>
      </c>
      <c r="P40" s="3">
        <f t="shared" si="12"/>
        <v>9443.065696000001</v>
      </c>
      <c r="R40" s="2">
        <v>45796.77795</v>
      </c>
      <c r="S40" t="s">
        <v>25</v>
      </c>
      <c r="T40" s="10">
        <f t="shared" si="13"/>
        <v>0.1604918246659841</v>
      </c>
      <c r="U40" s="1">
        <v>37</v>
      </c>
    </row>
    <row r="41" spans="1:21" ht="12.75">
      <c r="A41">
        <v>18</v>
      </c>
      <c r="B41" t="s">
        <v>23</v>
      </c>
      <c r="C41">
        <v>102</v>
      </c>
      <c r="D41" s="1">
        <v>80409.53</v>
      </c>
      <c r="E41" s="1">
        <v>52845.1</v>
      </c>
      <c r="F41" s="1">
        <v>1565.503</v>
      </c>
      <c r="G41" s="1">
        <v>-37802.32</v>
      </c>
      <c r="H41" s="1">
        <v>59625.4</v>
      </c>
      <c r="I41" s="1">
        <v>4557.692</v>
      </c>
      <c r="K41" s="1">
        <f t="shared" si="8"/>
        <v>80424.76804109484</v>
      </c>
      <c r="L41">
        <v>5</v>
      </c>
      <c r="M41" s="3">
        <f t="shared" si="9"/>
        <v>16084.953608218968</v>
      </c>
      <c r="N41" s="3">
        <f t="shared" si="10"/>
        <v>3615.897571127624</v>
      </c>
      <c r="O41" s="3">
        <f t="shared" si="11"/>
        <v>-10569.02</v>
      </c>
      <c r="P41" s="3">
        <f t="shared" si="12"/>
        <v>-2375.915696</v>
      </c>
      <c r="R41" s="2">
        <v>45796.77795</v>
      </c>
      <c r="S41" t="s">
        <v>23</v>
      </c>
      <c r="T41" s="10">
        <f t="shared" si="13"/>
        <v>0.0755005477659413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-886052.9</v>
      </c>
      <c r="E42" s="1">
        <v>2456003</v>
      </c>
      <c r="F42" s="1">
        <v>48635.12</v>
      </c>
      <c r="G42" s="1">
        <v>-536319.3</v>
      </c>
      <c r="H42" s="1">
        <v>170127.2</v>
      </c>
      <c r="I42" s="1">
        <v>1276878</v>
      </c>
      <c r="K42" s="1">
        <f t="shared" si="8"/>
        <v>887386.6781149154</v>
      </c>
      <c r="L42">
        <v>0</v>
      </c>
      <c r="M42" s="5"/>
      <c r="N42" s="3"/>
      <c r="O42" s="3"/>
      <c r="P42" s="3"/>
      <c r="S42" t="s">
        <v>38</v>
      </c>
      <c r="T42" s="10">
        <f>K42/E42</f>
        <v>0.36131335267705916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-233544.2</v>
      </c>
      <c r="E44" s="1">
        <v>-169859.5</v>
      </c>
      <c r="F44" s="1">
        <v>-163477.5</v>
      </c>
      <c r="G44" s="1">
        <v>-67429.19</v>
      </c>
      <c r="H44" s="1">
        <v>429819.3</v>
      </c>
      <c r="I44" s="1">
        <v>-380382</v>
      </c>
      <c r="K44" s="1">
        <f>SQRT(D44^2+F44^2)</f>
        <v>285075.0539066686</v>
      </c>
      <c r="L44">
        <v>16</v>
      </c>
      <c r="M44" s="3">
        <f>K44/L44</f>
        <v>17817.19086916679</v>
      </c>
      <c r="N44" s="3">
        <f>M44*0.2248</f>
        <v>4005.304507388694</v>
      </c>
      <c r="O44" s="3">
        <f>-E44/L44</f>
        <v>10616.21875</v>
      </c>
      <c r="P44" s="3">
        <f>O44*0.2248</f>
        <v>2386.525975</v>
      </c>
      <c r="R44" s="2">
        <v>45796.77795</v>
      </c>
      <c r="S44" t="s">
        <v>32</v>
      </c>
      <c r="T44" s="10">
        <f>N44/(R44-P44*(1-0.118))</f>
        <v>0.09167163678483753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241002.2</v>
      </c>
      <c r="E45" s="1">
        <v>-164036.9</v>
      </c>
      <c r="F45" s="1">
        <v>-168964.6</v>
      </c>
      <c r="G45" s="1">
        <v>60452.77</v>
      </c>
      <c r="H45" s="1">
        <v>442285.4</v>
      </c>
      <c r="I45" s="1">
        <v>-374919.9</v>
      </c>
      <c r="K45" s="1">
        <f>SQRT(D45^2+F45^2)</f>
        <v>294331.6096820048</v>
      </c>
      <c r="L45">
        <v>16</v>
      </c>
      <c r="M45" s="3">
        <f>K45/L45</f>
        <v>18395.7256051253</v>
      </c>
      <c r="N45" s="3">
        <f>M45*0.2248</f>
        <v>4135.359116032168</v>
      </c>
      <c r="O45" s="3">
        <f>-E45/L45</f>
        <v>10252.30625</v>
      </c>
      <c r="P45" s="3">
        <f>O45*0.2248</f>
        <v>2304.718445</v>
      </c>
      <c r="R45" s="2">
        <v>45796.77795</v>
      </c>
      <c r="S45" t="s">
        <v>33</v>
      </c>
      <c r="T45" s="10">
        <f>N45/(R45-P45*(1-0.118))</f>
        <v>0.09449222140471893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-7627.311</v>
      </c>
      <c r="E46" s="1">
        <v>3049465</v>
      </c>
      <c r="F46" s="1">
        <v>-477276.9</v>
      </c>
      <c r="G46" s="1">
        <v>5355.505</v>
      </c>
      <c r="H46" s="1">
        <v>686931</v>
      </c>
      <c r="I46" s="1">
        <v>1582569</v>
      </c>
      <c r="K46" s="1">
        <f>SQRT(D46^2+F46^2)</f>
        <v>477337.84172921046</v>
      </c>
      <c r="L46">
        <v>0</v>
      </c>
      <c r="M46" s="5"/>
      <c r="N46" s="3"/>
      <c r="O46" s="3"/>
      <c r="P46" s="3"/>
      <c r="S46" t="s">
        <v>39</v>
      </c>
      <c r="T46" s="10">
        <f>K46/E46</f>
        <v>0.1565316675971721</v>
      </c>
      <c r="U46" s="1">
        <v>43</v>
      </c>
    </row>
    <row r="47" spans="13:16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12139.056315502905</v>
      </c>
      <c r="O48" s="3"/>
      <c r="P48" s="6">
        <f>MAX(P4:P39)</f>
        <v>12109.1892</v>
      </c>
      <c r="T48" s="11">
        <f>MAX(T4:T39)</f>
        <v>0.36788434030649003</v>
      </c>
    </row>
    <row r="49" spans="1:20" ht="12.75">
      <c r="A49">
        <v>38</v>
      </c>
      <c r="B49" t="s">
        <v>43</v>
      </c>
      <c r="C49">
        <v>0</v>
      </c>
      <c r="D49" s="1">
        <v>20.77558</v>
      </c>
      <c r="E49" s="1">
        <v>2205065</v>
      </c>
      <c r="F49" s="1">
        <v>755589.3</v>
      </c>
      <c r="G49" s="1">
        <v>-910.5577</v>
      </c>
      <c r="H49" s="1">
        <v>-1384658</v>
      </c>
      <c r="I49" s="1">
        <v>761623.3</v>
      </c>
      <c r="K49" s="1">
        <f aca="true" t="shared" si="14" ref="K49:K55">SQRT(D49^2+F49^2)</f>
        <v>755589.3002856213</v>
      </c>
      <c r="L49">
        <v>20</v>
      </c>
      <c r="M49" s="3">
        <f aca="true" t="shared" si="15" ref="M49:M55">K49/L49</f>
        <v>37779.465014281064</v>
      </c>
      <c r="N49" s="3">
        <f aca="true" t="shared" si="16" ref="N49:N55">M49*0.2248</f>
        <v>8492.823735210382</v>
      </c>
      <c r="O49" s="3">
        <f aca="true" t="shared" si="17" ref="O49:O55">-E49/L49</f>
        <v>-110253.25</v>
      </c>
      <c r="P49" s="3">
        <f aca="true" t="shared" si="18" ref="P49:P55">O49*0.2248</f>
        <v>-24784.9306</v>
      </c>
      <c r="R49" s="2">
        <v>45796.77795</v>
      </c>
      <c r="S49" t="s">
        <v>43</v>
      </c>
      <c r="T49" s="10">
        <f aca="true" t="shared" si="19" ref="T49:T55">N49/(R49-P49*(1-0.118))</f>
        <v>0.12552748196131985</v>
      </c>
    </row>
    <row r="50" spans="1:20" ht="12.75">
      <c r="A50">
        <v>39</v>
      </c>
      <c r="B50" t="s">
        <v>44</v>
      </c>
      <c r="C50">
        <v>101</v>
      </c>
      <c r="D50" s="1">
        <v>-99623.55</v>
      </c>
      <c r="E50" s="1">
        <v>2280266</v>
      </c>
      <c r="F50" s="1">
        <v>708668.3</v>
      </c>
      <c r="G50" s="1">
        <v>70566.45</v>
      </c>
      <c r="H50" s="1">
        <v>-1263996</v>
      </c>
      <c r="I50" s="1">
        <v>663583</v>
      </c>
      <c r="K50" s="1">
        <f t="shared" si="14"/>
        <v>715636.5076905262</v>
      </c>
      <c r="L50">
        <v>26</v>
      </c>
      <c r="M50" s="3">
        <f t="shared" si="15"/>
        <v>27524.481065020238</v>
      </c>
      <c r="N50" s="3">
        <f t="shared" si="16"/>
        <v>6187.50334341655</v>
      </c>
      <c r="O50" s="3">
        <f t="shared" si="17"/>
        <v>-87702.53846153847</v>
      </c>
      <c r="P50" s="3">
        <f t="shared" si="18"/>
        <v>-19715.53064615385</v>
      </c>
      <c r="R50" s="2">
        <v>45796.77795</v>
      </c>
      <c r="S50" t="s">
        <v>44</v>
      </c>
      <c r="T50" s="10">
        <f t="shared" si="19"/>
        <v>0.09792541841762385</v>
      </c>
    </row>
    <row r="51" spans="1:20" ht="12.75">
      <c r="A51">
        <v>40</v>
      </c>
      <c r="B51" t="s">
        <v>45</v>
      </c>
      <c r="C51">
        <v>102</v>
      </c>
      <c r="D51" s="1">
        <v>-621949.8</v>
      </c>
      <c r="E51" s="1">
        <v>2438324</v>
      </c>
      <c r="F51" s="1">
        <v>9388.789</v>
      </c>
      <c r="G51" s="1">
        <v>-132280.5</v>
      </c>
      <c r="H51" s="1">
        <v>155424.3</v>
      </c>
      <c r="I51" s="1">
        <v>648610.4</v>
      </c>
      <c r="K51" s="1">
        <f t="shared" si="14"/>
        <v>622020.6612958501</v>
      </c>
      <c r="L51">
        <v>29</v>
      </c>
      <c r="M51" s="3">
        <f t="shared" si="15"/>
        <v>21448.988320546552</v>
      </c>
      <c r="N51" s="3">
        <f t="shared" si="16"/>
        <v>4821.732574458865</v>
      </c>
      <c r="O51" s="3">
        <f t="shared" si="17"/>
        <v>-84080.13793103448</v>
      </c>
      <c r="P51" s="3">
        <f t="shared" si="18"/>
        <v>-18901.21500689655</v>
      </c>
      <c r="R51" s="2">
        <v>45796.77795</v>
      </c>
      <c r="S51" t="s">
        <v>45</v>
      </c>
      <c r="T51" s="10">
        <f t="shared" si="19"/>
        <v>0.07718767404261526</v>
      </c>
    </row>
    <row r="52" spans="1:20" ht="12.75">
      <c r="A52">
        <v>41</v>
      </c>
      <c r="B52" t="s">
        <v>46</v>
      </c>
      <c r="C52">
        <v>103</v>
      </c>
      <c r="D52" s="1">
        <v>-169.2917</v>
      </c>
      <c r="E52" s="1">
        <v>2715569</v>
      </c>
      <c r="F52" s="1">
        <v>-809719</v>
      </c>
      <c r="G52" s="1">
        <v>-1620.922</v>
      </c>
      <c r="H52" s="1">
        <v>1559036</v>
      </c>
      <c r="I52" s="1">
        <v>827267.5</v>
      </c>
      <c r="K52" s="1">
        <f t="shared" si="14"/>
        <v>809719.0176972996</v>
      </c>
      <c r="L52">
        <v>32</v>
      </c>
      <c r="M52" s="3">
        <f t="shared" si="15"/>
        <v>25303.719303040612</v>
      </c>
      <c r="N52" s="3">
        <f t="shared" si="16"/>
        <v>5688.27609932353</v>
      </c>
      <c r="O52" s="3">
        <f t="shared" si="17"/>
        <v>-84861.53125</v>
      </c>
      <c r="P52" s="3">
        <f t="shared" si="18"/>
        <v>-19076.872225</v>
      </c>
      <c r="R52" s="2">
        <v>45796.77795</v>
      </c>
      <c r="S52" t="s">
        <v>46</v>
      </c>
      <c r="T52" s="10">
        <f t="shared" si="19"/>
        <v>0.09083426724396673</v>
      </c>
    </row>
    <row r="53" spans="1:20" ht="12.75">
      <c r="A53">
        <v>42</v>
      </c>
      <c r="B53" t="s">
        <v>47</v>
      </c>
      <c r="C53">
        <v>111</v>
      </c>
      <c r="D53" s="1">
        <v>99856.26</v>
      </c>
      <c r="E53" s="1">
        <v>2280130</v>
      </c>
      <c r="F53" s="1">
        <v>709889.3</v>
      </c>
      <c r="G53" s="1">
        <v>-69998.8</v>
      </c>
      <c r="H53" s="1">
        <v>-1265057</v>
      </c>
      <c r="I53" s="1">
        <v>663713.6</v>
      </c>
      <c r="K53" s="1">
        <f t="shared" si="14"/>
        <v>716878.0167613439</v>
      </c>
      <c r="L53">
        <v>26</v>
      </c>
      <c r="M53" s="3">
        <f t="shared" si="15"/>
        <v>27572.231413897844</v>
      </c>
      <c r="N53" s="3">
        <f t="shared" si="16"/>
        <v>6198.237621844235</v>
      </c>
      <c r="O53" s="3">
        <f t="shared" si="17"/>
        <v>-87697.30769230769</v>
      </c>
      <c r="P53" s="3">
        <f t="shared" si="18"/>
        <v>-19714.35476923077</v>
      </c>
      <c r="R53" s="2">
        <v>45796.77795</v>
      </c>
      <c r="S53" t="s">
        <v>47</v>
      </c>
      <c r="T53" s="10">
        <f t="shared" si="19"/>
        <v>0.09809691270915345</v>
      </c>
    </row>
    <row r="54" spans="1:20" ht="12.75">
      <c r="A54">
        <v>43</v>
      </c>
      <c r="B54" t="s">
        <v>48</v>
      </c>
      <c r="C54">
        <v>112</v>
      </c>
      <c r="D54" s="1">
        <v>621913.8</v>
      </c>
      <c r="E54" s="1">
        <v>2439333</v>
      </c>
      <c r="F54" s="1">
        <v>9553.225</v>
      </c>
      <c r="G54" s="1">
        <v>133333.9</v>
      </c>
      <c r="H54" s="1">
        <v>155745.7</v>
      </c>
      <c r="I54" s="1">
        <v>650195.3</v>
      </c>
      <c r="K54" s="1">
        <f t="shared" si="14"/>
        <v>621987.1692714735</v>
      </c>
      <c r="L54">
        <v>29</v>
      </c>
      <c r="M54" s="3">
        <f t="shared" si="15"/>
        <v>21447.83342315426</v>
      </c>
      <c r="N54" s="3">
        <f t="shared" si="16"/>
        <v>4821.472953525078</v>
      </c>
      <c r="O54" s="3">
        <f t="shared" si="17"/>
        <v>-84114.93103448275</v>
      </c>
      <c r="P54" s="3">
        <f t="shared" si="18"/>
        <v>-18909.036496551722</v>
      </c>
      <c r="R54" s="2">
        <v>45796.77795</v>
      </c>
      <c r="S54" t="s">
        <v>48</v>
      </c>
      <c r="T54" s="10">
        <f t="shared" si="19"/>
        <v>0.07717499521123021</v>
      </c>
    </row>
    <row r="55" spans="1:20" ht="12.75">
      <c r="A55">
        <v>44</v>
      </c>
      <c r="B55" t="s">
        <v>49</v>
      </c>
      <c r="C55">
        <v>113</v>
      </c>
      <c r="D55" s="1">
        <v>-169.2913</v>
      </c>
      <c r="E55" s="1">
        <v>2715569</v>
      </c>
      <c r="F55" s="1">
        <v>-809719</v>
      </c>
      <c r="G55" s="1">
        <v>-1620.921</v>
      </c>
      <c r="H55" s="1">
        <v>1559036</v>
      </c>
      <c r="I55" s="1">
        <v>827267.5</v>
      </c>
      <c r="K55" s="1">
        <f t="shared" si="14"/>
        <v>809719.0176972159</v>
      </c>
      <c r="L55">
        <v>32</v>
      </c>
      <c r="M55" s="3">
        <f t="shared" si="15"/>
        <v>25303.719303037997</v>
      </c>
      <c r="N55" s="3">
        <f t="shared" si="16"/>
        <v>5688.276099322941</v>
      </c>
      <c r="O55" s="3">
        <f t="shared" si="17"/>
        <v>-84861.53125</v>
      </c>
      <c r="P55" s="3">
        <f t="shared" si="18"/>
        <v>-19076.872225</v>
      </c>
      <c r="R55" s="2">
        <v>45796.77795</v>
      </c>
      <c r="S55" t="s">
        <v>49</v>
      </c>
      <c r="T55" s="10">
        <f t="shared" si="19"/>
        <v>0.09083426724395734</v>
      </c>
    </row>
    <row r="56" spans="13:20" ht="12.75">
      <c r="M56" s="3"/>
      <c r="N56" s="6">
        <f>MAX(N49:N55)</f>
        <v>8492.823735210382</v>
      </c>
      <c r="O56" s="6"/>
      <c r="P56" s="6">
        <f>MAX(P49:P55)</f>
        <v>-18901.21500689655</v>
      </c>
      <c r="T56" s="11">
        <f>MAX(T49:T55)</f>
        <v>0.12552748196131985</v>
      </c>
    </row>
    <row r="57" spans="2:19" ht="12.75">
      <c r="B57" t="s">
        <v>43</v>
      </c>
      <c r="C57">
        <v>0</v>
      </c>
      <c r="D57" s="1">
        <f aca="true" t="shared" si="20" ref="D57:I57">SUM(D4:D7)+D41</f>
        <v>80240.173</v>
      </c>
      <c r="E57" s="1">
        <f t="shared" si="20"/>
        <v>2768413.7</v>
      </c>
      <c r="F57" s="1">
        <f t="shared" si="20"/>
        <v>-808153.497</v>
      </c>
      <c r="G57" s="1">
        <f t="shared" si="20"/>
        <v>-39423.240000000005</v>
      </c>
      <c r="H57" s="1">
        <f t="shared" si="20"/>
        <v>1618661.0999999999</v>
      </c>
      <c r="I57" s="1">
        <f t="shared" si="20"/>
        <v>831824.692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-1078928.03</v>
      </c>
      <c r="E58" s="1">
        <f t="shared" si="21"/>
        <v>2392449.2</v>
      </c>
      <c r="F58" s="1">
        <f t="shared" si="21"/>
        <v>-9186.139999999985</v>
      </c>
      <c r="G58" s="1">
        <f t="shared" si="21"/>
        <v>-981693.548</v>
      </c>
      <c r="H58" s="1">
        <f t="shared" si="21"/>
        <v>102923.29000000002</v>
      </c>
      <c r="I58" s="1">
        <f t="shared" si="21"/>
        <v>649429.9500000001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273303.07</v>
      </c>
      <c r="E59" s="1">
        <f t="shared" si="22"/>
        <v>2342993.3800000004</v>
      </c>
      <c r="F59" s="1">
        <f t="shared" si="22"/>
        <v>881297.8300000001</v>
      </c>
      <c r="G59" s="1">
        <f t="shared" si="22"/>
        <v>175657.97999999998</v>
      </c>
      <c r="H59" s="1">
        <f t="shared" si="22"/>
        <v>-1504667.94</v>
      </c>
      <c r="I59" s="1">
        <f t="shared" si="22"/>
        <v>733176.13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-172741.28000000003</v>
      </c>
      <c r="E60" s="1">
        <f t="shared" si="23"/>
        <v>264791.3</v>
      </c>
      <c r="F60" s="1">
        <f t="shared" si="23"/>
        <v>-229748.41999999998</v>
      </c>
      <c r="G60" s="1">
        <f t="shared" si="23"/>
        <v>204849.40999999997</v>
      </c>
      <c r="H60" s="1">
        <f t="shared" si="23"/>
        <v>333408.02</v>
      </c>
      <c r="I60" s="1">
        <f t="shared" si="23"/>
        <v>-6416.099999999977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179951.506</v>
      </c>
      <c r="E61" s="1">
        <f t="shared" si="24"/>
        <v>-742793.1889999999</v>
      </c>
      <c r="F61" s="1">
        <f t="shared" si="24"/>
        <v>-157334.06</v>
      </c>
      <c r="G61" s="1">
        <f t="shared" si="24"/>
        <v>85609.62999999998</v>
      </c>
      <c r="H61" s="1">
        <f t="shared" si="24"/>
        <v>464945.93000000005</v>
      </c>
      <c r="I61" s="1">
        <f t="shared" si="24"/>
        <v>-1671193.46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186408.513</v>
      </c>
      <c r="E62" s="1">
        <f t="shared" si="25"/>
        <v>2746135.152</v>
      </c>
      <c r="F62" s="1">
        <f t="shared" si="25"/>
        <v>-243695.493</v>
      </c>
      <c r="G62" s="1">
        <f t="shared" si="25"/>
        <v>289919.275</v>
      </c>
      <c r="H62" s="1">
        <f t="shared" si="25"/>
        <v>343287.4799999999</v>
      </c>
      <c r="I62" s="1">
        <f t="shared" si="25"/>
        <v>568383.2400000001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22213.36</v>
      </c>
      <c r="E63" s="1">
        <f t="shared" si="26"/>
        <v>-305488.7</v>
      </c>
      <c r="F63" s="1">
        <f t="shared" si="26"/>
        <v>-28487.58</v>
      </c>
      <c r="G63" s="1">
        <f t="shared" si="26"/>
        <v>-24004.79</v>
      </c>
      <c r="H63" s="1">
        <f t="shared" si="26"/>
        <v>69275.01999999999</v>
      </c>
      <c r="I63" s="1">
        <f t="shared" si="26"/>
        <v>-681370.3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8">
      <selection activeCell="B15" sqref="B15"/>
    </sheetView>
  </sheetViews>
  <sheetFormatPr defaultColWidth="9.140625" defaultRowHeight="12.75"/>
  <cols>
    <col min="4" max="6" width="9.140625" style="1" customWidth="1"/>
    <col min="7" max="9" width="9.140625" style="1" hidden="1" customWidth="1"/>
    <col min="10" max="10" width="3.57421875" style="0" customWidth="1"/>
    <col min="11" max="11" width="9.140625" style="1" customWidth="1"/>
    <col min="12" max="12" width="5.8515625" style="0" customWidth="1"/>
    <col min="13" max="13" width="12.8515625" style="2" customWidth="1"/>
    <col min="14" max="14" width="9.140625" style="2" customWidth="1"/>
    <col min="15" max="16" width="10.7109375" style="2" customWidth="1"/>
    <col min="17" max="17" width="3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72</v>
      </c>
    </row>
    <row r="2" spans="1:20" ht="12.75">
      <c r="A2" s="4"/>
      <c r="E2" s="1" t="s">
        <v>59</v>
      </c>
      <c r="K2" s="1" t="s">
        <v>65</v>
      </c>
      <c r="M2" s="16" t="s">
        <v>79</v>
      </c>
      <c r="N2" s="16"/>
      <c r="O2" s="16"/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76</v>
      </c>
      <c r="E3" s="1" t="s">
        <v>77</v>
      </c>
      <c r="F3" s="1" t="s">
        <v>78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80</v>
      </c>
      <c r="N3" s="2" t="s">
        <v>52</v>
      </c>
      <c r="O3" s="2" t="s">
        <v>81</v>
      </c>
      <c r="P3" s="2" t="s">
        <v>52</v>
      </c>
      <c r="R3" s="2" t="s">
        <v>60</v>
      </c>
      <c r="T3" s="15"/>
    </row>
    <row r="4" spans="1:21" ht="12.75">
      <c r="A4">
        <v>29</v>
      </c>
      <c r="B4" t="s">
        <v>34</v>
      </c>
      <c r="C4">
        <v>113</v>
      </c>
      <c r="D4" s="1">
        <v>-524396.4</v>
      </c>
      <c r="E4" s="1">
        <v>-215454.2</v>
      </c>
      <c r="F4" s="1">
        <v>-286919.2</v>
      </c>
      <c r="G4" s="1">
        <v>-203942.6</v>
      </c>
      <c r="H4" s="1">
        <v>939783.9</v>
      </c>
      <c r="I4" s="1">
        <v>-402443.5</v>
      </c>
      <c r="K4" s="1">
        <f>SQRT(D4^2+F4^2)</f>
        <v>597757.6529510936</v>
      </c>
      <c r="L4">
        <v>16</v>
      </c>
      <c r="M4" s="3">
        <f>K4/L4</f>
        <v>37359.85330944335</v>
      </c>
      <c r="N4" s="3">
        <f>M4*0.2248</f>
        <v>8398.495023962865</v>
      </c>
      <c r="O4" s="3">
        <f>-E4/L4</f>
        <v>13465.8875</v>
      </c>
      <c r="P4" s="3">
        <f>O4*0.2248</f>
        <v>3027.13151</v>
      </c>
      <c r="R4" s="2">
        <v>45796.77795</v>
      </c>
      <c r="S4" t="s">
        <v>34</v>
      </c>
      <c r="T4" s="10">
        <f>N4/(R4-P4*(1-0.118))</f>
        <v>0.19473936588425994</v>
      </c>
      <c r="U4" s="1">
        <v>1</v>
      </c>
    </row>
    <row r="5" spans="1:21" ht="12.75">
      <c r="A5">
        <v>30</v>
      </c>
      <c r="B5" t="s">
        <v>35</v>
      </c>
      <c r="C5">
        <v>113</v>
      </c>
      <c r="D5" s="1">
        <v>357987.3</v>
      </c>
      <c r="E5" s="1">
        <v>-241820.7</v>
      </c>
      <c r="F5" s="1">
        <v>-76039.69</v>
      </c>
      <c r="G5" s="1">
        <v>185584.3</v>
      </c>
      <c r="H5" s="1">
        <v>439923.1</v>
      </c>
      <c r="I5" s="1">
        <v>-481951.4</v>
      </c>
      <c r="K5" s="1">
        <f>SQRT(D5^2+F5^2)</f>
        <v>365973.962757716</v>
      </c>
      <c r="L5">
        <v>16</v>
      </c>
      <c r="M5" s="3">
        <f>K5/L5</f>
        <v>22873.37267235725</v>
      </c>
      <c r="N5" s="3">
        <f>M5*0.2248</f>
        <v>5141.93417674591</v>
      </c>
      <c r="O5" s="3">
        <f>-E5/L5</f>
        <v>15113.79375</v>
      </c>
      <c r="P5" s="3">
        <f>O5*0.2248</f>
        <v>3397.580835</v>
      </c>
      <c r="R5" s="2">
        <v>45796.77795</v>
      </c>
      <c r="S5" t="s">
        <v>35</v>
      </c>
      <c r="T5" s="10">
        <f>N5/(R5-P5*(1-0.118))</f>
        <v>0.12013833558123023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68264.77</v>
      </c>
      <c r="E6" s="1">
        <v>2283702</v>
      </c>
      <c r="F6" s="1">
        <v>-334037</v>
      </c>
      <c r="G6" s="1">
        <v>-38177.9</v>
      </c>
      <c r="H6" s="1">
        <v>703779.7</v>
      </c>
      <c r="I6" s="1">
        <v>1148517</v>
      </c>
      <c r="K6" s="1">
        <f>SQRT(D6^2+F6^2)</f>
        <v>340941.04503880563</v>
      </c>
      <c r="L6">
        <v>0</v>
      </c>
      <c r="M6" s="5"/>
      <c r="N6" s="3"/>
      <c r="O6" s="3"/>
      <c r="P6" s="3"/>
      <c r="S6" t="s">
        <v>42</v>
      </c>
      <c r="T6" s="10">
        <f>K6/E6</f>
        <v>0.14929314115362058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-343936.9</v>
      </c>
      <c r="E8" s="1">
        <v>-16997.17</v>
      </c>
      <c r="F8" s="1">
        <v>-35327.92</v>
      </c>
      <c r="G8" s="1">
        <v>-46992.05</v>
      </c>
      <c r="H8" s="1">
        <v>393016.7</v>
      </c>
      <c r="I8" s="1">
        <v>-66035.61</v>
      </c>
      <c r="K8" s="1">
        <f aca="true" t="shared" si="0" ref="K8:K14">SQRT(D8^2+F8^2)</f>
        <v>345746.5156919682</v>
      </c>
      <c r="L8">
        <v>5</v>
      </c>
      <c r="M8" s="3">
        <f aca="true" t="shared" si="1" ref="M8:M13">K8/L8</f>
        <v>69149.30313839365</v>
      </c>
      <c r="N8" s="3">
        <f aca="true" t="shared" si="2" ref="N8:N13">M8*0.2248</f>
        <v>15544.763345510892</v>
      </c>
      <c r="O8" s="3">
        <f aca="true" t="shared" si="3" ref="O8:O13">-E8/L8</f>
        <v>3399.4339999999997</v>
      </c>
      <c r="P8" s="3">
        <f aca="true" t="shared" si="4" ref="P8:P13">O8*0.2248</f>
        <v>764.1927632</v>
      </c>
      <c r="R8" s="2">
        <v>45796.77795</v>
      </c>
      <c r="S8" t="s">
        <v>26</v>
      </c>
      <c r="T8" s="10">
        <f aca="true" t="shared" si="5" ref="T8:T13">N8/(R8-P8*(1-0.118))</f>
        <v>0.34449939162944393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-106149.9</v>
      </c>
      <c r="E9" s="1">
        <v>-193030.8</v>
      </c>
      <c r="F9" s="1">
        <v>81979.03</v>
      </c>
      <c r="G9" s="1">
        <v>-164985.8</v>
      </c>
      <c r="H9" s="1">
        <v>-58893.49</v>
      </c>
      <c r="I9" s="1">
        <v>-327063.5</v>
      </c>
      <c r="K9" s="1">
        <f t="shared" si="0"/>
        <v>134120.70171957384</v>
      </c>
      <c r="L9">
        <v>5</v>
      </c>
      <c r="M9" s="3">
        <f t="shared" si="1"/>
        <v>26824.14034391477</v>
      </c>
      <c r="N9" s="3">
        <f t="shared" si="2"/>
        <v>6030.06674931204</v>
      </c>
      <c r="O9" s="3">
        <f t="shared" si="3"/>
        <v>38606.159999999996</v>
      </c>
      <c r="P9" s="3">
        <f t="shared" si="4"/>
        <v>8678.664767999999</v>
      </c>
      <c r="R9" s="2">
        <v>45796.77795</v>
      </c>
      <c r="S9" t="s">
        <v>27</v>
      </c>
      <c r="T9" s="10">
        <f t="shared" si="5"/>
        <v>0.1580943794808478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9957.69</v>
      </c>
      <c r="E10" s="1">
        <v>-36221.04</v>
      </c>
      <c r="F10" s="1">
        <v>40478.35</v>
      </c>
      <c r="G10" s="1">
        <v>-16910.71</v>
      </c>
      <c r="H10" s="1">
        <v>-89759.13</v>
      </c>
      <c r="I10" s="1">
        <v>-75060.65</v>
      </c>
      <c r="K10" s="1">
        <f t="shared" si="0"/>
        <v>41685.15813642309</v>
      </c>
      <c r="L10">
        <v>2</v>
      </c>
      <c r="M10" s="3">
        <f t="shared" si="1"/>
        <v>20842.579068211544</v>
      </c>
      <c r="N10" s="3">
        <f t="shared" si="2"/>
        <v>4685.411774533955</v>
      </c>
      <c r="O10" s="3">
        <f t="shared" si="3"/>
        <v>18110.52</v>
      </c>
      <c r="P10" s="3">
        <f t="shared" si="4"/>
        <v>4071.244896</v>
      </c>
      <c r="R10" s="2">
        <v>45796.77795</v>
      </c>
      <c r="S10" t="s">
        <v>28</v>
      </c>
      <c r="T10" s="10">
        <f t="shared" si="5"/>
        <v>0.11101308915031341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-10256.63</v>
      </c>
      <c r="E11" s="1">
        <v>-212236.3</v>
      </c>
      <c r="F11" s="1">
        <v>-70913.44</v>
      </c>
      <c r="G11" s="1">
        <v>38796.74</v>
      </c>
      <c r="H11" s="1">
        <v>164393</v>
      </c>
      <c r="I11" s="1">
        <v>-483443.1</v>
      </c>
      <c r="K11" s="1">
        <f t="shared" si="0"/>
        <v>71651.339356571</v>
      </c>
      <c r="L11">
        <v>6</v>
      </c>
      <c r="M11" s="3">
        <f t="shared" si="1"/>
        <v>11941.889892761834</v>
      </c>
      <c r="N11" s="3">
        <f t="shared" si="2"/>
        <v>2684.5368478928604</v>
      </c>
      <c r="O11" s="3">
        <f t="shared" si="3"/>
        <v>35372.71666666667</v>
      </c>
      <c r="P11" s="3">
        <f t="shared" si="4"/>
        <v>7951.786706666667</v>
      </c>
      <c r="R11" s="2">
        <v>45796.77795</v>
      </c>
      <c r="S11" t="s">
        <v>30</v>
      </c>
      <c r="T11" s="10">
        <f t="shared" si="5"/>
        <v>0.06921888298012441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-126647.7</v>
      </c>
      <c r="E12" s="1">
        <v>109153.1</v>
      </c>
      <c r="F12" s="1">
        <v>9980.576</v>
      </c>
      <c r="G12" s="1">
        <v>-99181.31</v>
      </c>
      <c r="H12" s="1">
        <v>-145946.4</v>
      </c>
      <c r="I12" s="1">
        <v>208894.4</v>
      </c>
      <c r="K12" s="1">
        <f t="shared" si="0"/>
        <v>127040.35505532002</v>
      </c>
      <c r="L12">
        <v>3</v>
      </c>
      <c r="M12" s="3">
        <f t="shared" si="1"/>
        <v>42346.78501844001</v>
      </c>
      <c r="N12" s="3">
        <f t="shared" si="2"/>
        <v>9519.557272145314</v>
      </c>
      <c r="O12" s="3">
        <f t="shared" si="3"/>
        <v>-36384.36666666667</v>
      </c>
      <c r="P12" s="3">
        <f t="shared" si="4"/>
        <v>-8179.205626666667</v>
      </c>
      <c r="R12" s="2">
        <v>45796.77795</v>
      </c>
      <c r="S12" t="s">
        <v>31</v>
      </c>
      <c r="T12" s="10">
        <f t="shared" si="5"/>
        <v>0.17957756856372248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189353.8</v>
      </c>
      <c r="E13" s="1">
        <v>-36242.25</v>
      </c>
      <c r="F13" s="1">
        <v>133874.7</v>
      </c>
      <c r="G13" s="1">
        <v>46851.44</v>
      </c>
      <c r="H13" s="1">
        <v>-101589.5</v>
      </c>
      <c r="I13" s="1">
        <v>-13629.25</v>
      </c>
      <c r="K13" s="1">
        <f t="shared" si="0"/>
        <v>231899.32486863778</v>
      </c>
      <c r="L13">
        <v>8</v>
      </c>
      <c r="M13" s="3">
        <f t="shared" si="1"/>
        <v>28987.415608579722</v>
      </c>
      <c r="N13" s="3">
        <f t="shared" si="2"/>
        <v>6516.371028808721</v>
      </c>
      <c r="O13" s="3">
        <f t="shared" si="3"/>
        <v>4530.28125</v>
      </c>
      <c r="P13" s="3">
        <f t="shared" si="4"/>
        <v>1018.407225</v>
      </c>
      <c r="R13" s="2">
        <v>45796.77795</v>
      </c>
      <c r="S13" t="s">
        <v>29</v>
      </c>
      <c r="T13" s="10">
        <f t="shared" si="5"/>
        <v>0.14513546822875978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848858.1</v>
      </c>
      <c r="E14" s="1">
        <v>2121002</v>
      </c>
      <c r="F14" s="1">
        <v>71211.11</v>
      </c>
      <c r="G14" s="1">
        <v>499036.1</v>
      </c>
      <c r="H14" s="1">
        <v>141833.5</v>
      </c>
      <c r="I14" s="1">
        <v>1110851</v>
      </c>
      <c r="K14" s="1">
        <f t="shared" si="0"/>
        <v>851839.8300872308</v>
      </c>
      <c r="L14">
        <v>0</v>
      </c>
      <c r="M14" s="5"/>
      <c r="N14" s="3"/>
      <c r="O14" s="3"/>
      <c r="P14" s="3"/>
      <c r="S14" t="s">
        <v>41</v>
      </c>
      <c r="T14" s="10">
        <f>K14/E14</f>
        <v>0.4016214176541233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-315338.3</v>
      </c>
      <c r="E16" s="1">
        <v>169620.7</v>
      </c>
      <c r="F16" s="1">
        <v>50189.02</v>
      </c>
      <c r="G16" s="1">
        <v>176365.6</v>
      </c>
      <c r="H16" s="1">
        <v>326694.1</v>
      </c>
      <c r="I16" s="1">
        <v>69400.5</v>
      </c>
      <c r="K16" s="1">
        <f aca="true" t="shared" si="6" ref="K16:K21">SQRT(D16^2+F16^2)</f>
        <v>319307.3459465823</v>
      </c>
      <c r="L16">
        <v>9</v>
      </c>
      <c r="M16" s="3">
        <f>K16/L16</f>
        <v>35478.5939940647</v>
      </c>
      <c r="N16" s="3">
        <f>M16*0.2248</f>
        <v>7975.587929865745</v>
      </c>
      <c r="O16" s="3">
        <f>-E16/L16</f>
        <v>-18846.744444444445</v>
      </c>
      <c r="P16" s="3">
        <f>O16*0.2248</f>
        <v>-4236.748151111111</v>
      </c>
      <c r="R16" s="2">
        <v>45796.77795</v>
      </c>
      <c r="S16" t="s">
        <v>15</v>
      </c>
      <c r="T16" s="10">
        <f>N16/(R16-P16*(1-0.118))</f>
        <v>0.16101372743150952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-85053.44</v>
      </c>
      <c r="E17" s="1">
        <v>-268371.1</v>
      </c>
      <c r="F17" s="1">
        <v>-19572.8</v>
      </c>
      <c r="G17" s="1">
        <v>-219160.4</v>
      </c>
      <c r="H17" s="1">
        <v>132329.6</v>
      </c>
      <c r="I17" s="1">
        <v>-556825.3</v>
      </c>
      <c r="K17" s="1">
        <f t="shared" si="6"/>
        <v>87276.4696563375</v>
      </c>
      <c r="L17">
        <v>6</v>
      </c>
      <c r="M17" s="3">
        <f>K17/L17</f>
        <v>14546.07827605625</v>
      </c>
      <c r="N17" s="3">
        <f>M17*0.2248</f>
        <v>3269.9583964574454</v>
      </c>
      <c r="O17" s="3">
        <f>-E17/L17</f>
        <v>44728.51666666666</v>
      </c>
      <c r="P17" s="3">
        <f>O17*0.2248</f>
        <v>10054.970546666666</v>
      </c>
      <c r="R17" s="2">
        <v>45796.77795</v>
      </c>
      <c r="S17" t="s">
        <v>16</v>
      </c>
      <c r="T17" s="10">
        <f>N17/(R17-P17*(1-0.118))</f>
        <v>0.08854886182522083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65841.38</v>
      </c>
      <c r="E18" s="1">
        <v>1017.001</v>
      </c>
      <c r="F18" s="1">
        <v>-100862.6</v>
      </c>
      <c r="G18" s="1">
        <v>1412.235</v>
      </c>
      <c r="H18" s="1">
        <v>287064.5</v>
      </c>
      <c r="I18" s="1">
        <v>4681.326</v>
      </c>
      <c r="K18" s="1">
        <f t="shared" si="6"/>
        <v>120450.61809332653</v>
      </c>
      <c r="L18">
        <v>2</v>
      </c>
      <c r="M18" s="3">
        <f>K18/L18</f>
        <v>60225.309046663264</v>
      </c>
      <c r="N18" s="3">
        <f>M18*0.2248</f>
        <v>13538.649473689902</v>
      </c>
      <c r="O18" s="3">
        <f>-E18/L18</f>
        <v>-508.5005</v>
      </c>
      <c r="P18" s="3">
        <f>O18*0.2248</f>
        <v>-114.31091239999999</v>
      </c>
      <c r="R18" s="2">
        <v>45796.77795</v>
      </c>
      <c r="S18" t="s">
        <v>18</v>
      </c>
      <c r="T18" s="10">
        <f>N18/(R18-P18*(1-0.118))</f>
        <v>0.2949751059346653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84646.07</v>
      </c>
      <c r="E19" s="1">
        <v>-171692.4</v>
      </c>
      <c r="F19" s="1">
        <v>-83438.1</v>
      </c>
      <c r="G19" s="1">
        <v>178268.8</v>
      </c>
      <c r="H19" s="1">
        <v>249445</v>
      </c>
      <c r="I19" s="1">
        <v>-333548</v>
      </c>
      <c r="K19" s="1">
        <f t="shared" si="6"/>
        <v>118856.5256856135</v>
      </c>
      <c r="L19">
        <v>4</v>
      </c>
      <c r="M19" s="3">
        <f>K19/L19</f>
        <v>29714.131421403374</v>
      </c>
      <c r="N19" s="3">
        <f>M19*0.2248</f>
        <v>6679.736743531478</v>
      </c>
      <c r="O19" s="3">
        <f>-E19/L19</f>
        <v>42923.1</v>
      </c>
      <c r="P19" s="3">
        <f>O19*0.2248</f>
        <v>9649.112879999999</v>
      </c>
      <c r="R19" s="2">
        <v>45796.77795</v>
      </c>
      <c r="S19" t="s">
        <v>19</v>
      </c>
      <c r="T19" s="10">
        <f>N19/(R19-P19*(1-0.118))</f>
        <v>0.17914740372707408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-162459.3</v>
      </c>
      <c r="E20" s="1">
        <v>98648.57</v>
      </c>
      <c r="F20" s="1">
        <v>14856.14</v>
      </c>
      <c r="G20" s="1">
        <v>-108211.6</v>
      </c>
      <c r="H20" s="1">
        <v>-186170.2</v>
      </c>
      <c r="I20" s="1">
        <v>85156.71</v>
      </c>
      <c r="K20" s="1">
        <f t="shared" si="6"/>
        <v>163137.14798349762</v>
      </c>
      <c r="L20">
        <v>5</v>
      </c>
      <c r="M20" s="3">
        <f>K20/L20</f>
        <v>32627.429596699523</v>
      </c>
      <c r="N20" s="3">
        <f>M20*0.2248</f>
        <v>7334.646173338053</v>
      </c>
      <c r="O20" s="3">
        <f>-E20/L20</f>
        <v>-19729.714</v>
      </c>
      <c r="P20" s="3">
        <f>O20*0.2248</f>
        <v>-4435.2397072</v>
      </c>
      <c r="R20" s="2">
        <v>45796.77795</v>
      </c>
      <c r="S20" t="s">
        <v>17</v>
      </c>
      <c r="T20" s="10">
        <f>N20/(R20-P20*(1-0.118))</f>
        <v>0.14755268530750917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158420.4</v>
      </c>
      <c r="E21" s="1">
        <v>2098486</v>
      </c>
      <c r="F21" s="1">
        <v>457135.8</v>
      </c>
      <c r="G21" s="1">
        <v>33920.51</v>
      </c>
      <c r="H21" s="1">
        <v>-982955.7</v>
      </c>
      <c r="I21" s="1">
        <v>1337559</v>
      </c>
      <c r="K21" s="1">
        <f t="shared" si="6"/>
        <v>483807.9813084939</v>
      </c>
      <c r="L21">
        <v>0</v>
      </c>
      <c r="M21" s="5"/>
      <c r="N21" s="3"/>
      <c r="O21" s="3"/>
      <c r="P21" s="3"/>
      <c r="S21" t="s">
        <v>40</v>
      </c>
      <c r="T21" s="10">
        <f>K21/E21</f>
        <v>0.23055096927427388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32379.28</v>
      </c>
      <c r="E23" s="1">
        <v>249514.6</v>
      </c>
      <c r="F23" s="1">
        <v>164372.8</v>
      </c>
      <c r="G23" s="1">
        <v>272270.1</v>
      </c>
      <c r="H23" s="1">
        <v>-139792.2</v>
      </c>
      <c r="I23" s="1">
        <v>164976.8</v>
      </c>
      <c r="K23" s="1">
        <f>SQRT(D23^2+F23^2)</f>
        <v>167531.59449237745</v>
      </c>
      <c r="L23">
        <v>4</v>
      </c>
      <c r="M23" s="3">
        <f>K23/L23</f>
        <v>41882.89862309436</v>
      </c>
      <c r="N23" s="3">
        <f>M23*0.2248</f>
        <v>9415.275610471614</v>
      </c>
      <c r="O23" s="3">
        <f>-E23/L23</f>
        <v>-62378.65</v>
      </c>
      <c r="P23" s="3">
        <f>O23*0.2248</f>
        <v>-14022.72052</v>
      </c>
      <c r="R23" s="2">
        <v>45796.77795</v>
      </c>
      <c r="S23" t="s">
        <v>6</v>
      </c>
      <c r="T23" s="10">
        <f>N23/(R23-P23*(1-0.118))</f>
        <v>0.16187234867169276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-140963.9</v>
      </c>
      <c r="E24" s="1">
        <v>-231192.4</v>
      </c>
      <c r="F24" s="1">
        <v>-113410</v>
      </c>
      <c r="G24" s="1">
        <v>-264914.8</v>
      </c>
      <c r="H24" s="1">
        <v>424138.2</v>
      </c>
      <c r="I24" s="1">
        <v>-458886.3</v>
      </c>
      <c r="K24" s="1">
        <f>SQRT(D24^2+F24^2)</f>
        <v>180921.66593089397</v>
      </c>
      <c r="L24">
        <v>6</v>
      </c>
      <c r="M24" s="3">
        <f>K24/L24</f>
        <v>30153.610988482327</v>
      </c>
      <c r="N24" s="3">
        <f>M24*0.2248</f>
        <v>6778.531750210827</v>
      </c>
      <c r="O24" s="3">
        <f>-E24/L24</f>
        <v>38532.066666666666</v>
      </c>
      <c r="P24" s="3">
        <f>O24*0.2248</f>
        <v>8662.008586666667</v>
      </c>
      <c r="R24" s="2">
        <v>45796.77795</v>
      </c>
      <c r="S24" t="s">
        <v>7</v>
      </c>
      <c r="T24" s="10">
        <f>N24/(R24-P24*(1-0.118))</f>
        <v>0.1776489749010265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127155.5</v>
      </c>
      <c r="E25" s="1">
        <v>-254563.8</v>
      </c>
      <c r="F25" s="1">
        <v>-102068.4</v>
      </c>
      <c r="G25" s="1">
        <v>276090.4</v>
      </c>
      <c r="H25" s="1">
        <v>382769.2</v>
      </c>
      <c r="I25" s="1">
        <v>-518976.8</v>
      </c>
      <c r="K25" s="1">
        <f>SQRT(D25^2+F25^2)</f>
        <v>163053.609156038</v>
      </c>
      <c r="L25">
        <v>6</v>
      </c>
      <c r="M25" s="3">
        <f>K25/L25</f>
        <v>27175.601526006332</v>
      </c>
      <c r="N25" s="3">
        <f>M25*0.2248</f>
        <v>6109.075223046223</v>
      </c>
      <c r="O25" s="3">
        <f>-E25/L25</f>
        <v>42427.299999999996</v>
      </c>
      <c r="P25" s="3">
        <f>O25*0.2248</f>
        <v>9537.657039999998</v>
      </c>
      <c r="R25" s="2">
        <v>45796.77795</v>
      </c>
      <c r="S25" t="s">
        <v>9</v>
      </c>
      <c r="T25" s="10">
        <f>N25/(R25-P25*(1-0.118))</f>
        <v>0.16341169984027146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-146016.7</v>
      </c>
      <c r="E26" s="1">
        <v>343604.5</v>
      </c>
      <c r="F26" s="1">
        <v>150230.9</v>
      </c>
      <c r="G26" s="1">
        <v>-376322.2</v>
      </c>
      <c r="H26" s="1">
        <v>-255671.8</v>
      </c>
      <c r="I26" s="1">
        <v>232373.4</v>
      </c>
      <c r="K26" s="1">
        <f>SQRT(D26^2+F26^2)</f>
        <v>209499.88065318795</v>
      </c>
      <c r="L26">
        <v>4</v>
      </c>
      <c r="M26" s="3">
        <f>K26/L26</f>
        <v>52374.97016329699</v>
      </c>
      <c r="N26" s="3">
        <f>M26*0.2248</f>
        <v>11773.893292709163</v>
      </c>
      <c r="O26" s="3">
        <f>-E26/L26</f>
        <v>-85901.125</v>
      </c>
      <c r="P26" s="3">
        <f>O26*0.2248</f>
        <v>-19310.5729</v>
      </c>
      <c r="R26" s="2">
        <v>45796.77795</v>
      </c>
      <c r="S26" t="s">
        <v>8</v>
      </c>
      <c r="T26" s="10">
        <f>N26/(R26-P26*(1-0.118))</f>
        <v>0.1873967260834949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-13409.23</v>
      </c>
      <c r="E27" s="1">
        <v>2350009</v>
      </c>
      <c r="F27" s="1">
        <v>762487.7</v>
      </c>
      <c r="G27" s="1">
        <v>11749.51</v>
      </c>
      <c r="H27" s="1">
        <v>-1020845</v>
      </c>
      <c r="I27" s="1">
        <v>1818123</v>
      </c>
      <c r="K27" s="1">
        <f>SQRT(D27^2+F27^2)</f>
        <v>762605.5993109957</v>
      </c>
      <c r="L27">
        <v>0</v>
      </c>
      <c r="M27" s="5"/>
      <c r="N27" s="3"/>
      <c r="O27" s="3"/>
      <c r="P27" s="3"/>
      <c r="S27" t="s">
        <v>36</v>
      </c>
      <c r="T27" s="10">
        <f>K27/E27</f>
        <v>0.32451177817233706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81175.16</v>
      </c>
      <c r="E29" s="1">
        <v>63515.65</v>
      </c>
      <c r="F29" s="1">
        <v>12120.61</v>
      </c>
      <c r="G29" s="1">
        <v>65781.03</v>
      </c>
      <c r="H29" s="1">
        <v>-86807.44</v>
      </c>
      <c r="I29" s="1">
        <v>46819.51</v>
      </c>
      <c r="K29" s="1">
        <f aca="true" t="shared" si="7" ref="K29:K34">SQRT(D29^2+F29^2)</f>
        <v>82075.0619116288</v>
      </c>
      <c r="L29">
        <v>5</v>
      </c>
      <c r="M29" s="3">
        <f>K29/L29</f>
        <v>16415.01238232576</v>
      </c>
      <c r="N29" s="3">
        <f>M29*0.2248</f>
        <v>3690.094783546831</v>
      </c>
      <c r="O29" s="3">
        <f>-E29/L29</f>
        <v>-12703.130000000001</v>
      </c>
      <c r="P29" s="3">
        <f>O29*0.2248</f>
        <v>-2855.6636240000003</v>
      </c>
      <c r="R29" s="2">
        <v>45796.77795</v>
      </c>
      <c r="S29" t="s">
        <v>10</v>
      </c>
      <c r="T29" s="10">
        <f>N29/(R29-P29*(1-0.118))</f>
        <v>0.07637501061415608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-109028</v>
      </c>
      <c r="E30" s="1">
        <v>-196363.2</v>
      </c>
      <c r="F30" s="1">
        <v>-92670.2</v>
      </c>
      <c r="G30" s="1">
        <v>-208415</v>
      </c>
      <c r="H30" s="1">
        <v>294879.3</v>
      </c>
      <c r="I30" s="1">
        <v>-375576.3</v>
      </c>
      <c r="K30" s="1">
        <f t="shared" si="7"/>
        <v>143090.42858290698</v>
      </c>
      <c r="L30">
        <v>4</v>
      </c>
      <c r="M30" s="3">
        <f>K30/L30</f>
        <v>35772.607145726746</v>
      </c>
      <c r="N30" s="3">
        <f>M30*0.2248</f>
        <v>8041.682086359373</v>
      </c>
      <c r="O30" s="3">
        <f>-E30/L30</f>
        <v>49090.8</v>
      </c>
      <c r="P30" s="3">
        <f>O30*0.2248</f>
        <v>11035.611840000001</v>
      </c>
      <c r="R30" s="2">
        <v>45796.77795</v>
      </c>
      <c r="S30" t="s">
        <v>11</v>
      </c>
      <c r="T30" s="10">
        <f>N30/(R30-P30*(1-0.118))</f>
        <v>0.22298754841409812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-68477.29</v>
      </c>
      <c r="E31" s="1">
        <v>34841.17</v>
      </c>
      <c r="F31" s="1">
        <v>-99047.73</v>
      </c>
      <c r="G31" s="1">
        <v>17690.88</v>
      </c>
      <c r="H31" s="1">
        <v>284340.9</v>
      </c>
      <c r="I31" s="1">
        <v>86771.96</v>
      </c>
      <c r="K31" s="1">
        <f t="shared" si="7"/>
        <v>120414.25191353803</v>
      </c>
      <c r="L31">
        <v>2</v>
      </c>
      <c r="M31" s="3">
        <f>K31/L31</f>
        <v>60207.125956769014</v>
      </c>
      <c r="N31" s="3">
        <f>M31*0.2248</f>
        <v>13534.561915081675</v>
      </c>
      <c r="O31" s="3">
        <f>-E31/L31</f>
        <v>-17420.585</v>
      </c>
      <c r="P31" s="3">
        <f>O31*0.2248</f>
        <v>-3916.147508</v>
      </c>
      <c r="R31" s="2">
        <v>45796.77795</v>
      </c>
      <c r="S31" t="s">
        <v>12</v>
      </c>
      <c r="T31" s="10">
        <f>N31/(R31-P31*(1-0.118))</f>
        <v>0.2748088641118305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131252</v>
      </c>
      <c r="E32" s="1">
        <v>-345775.5</v>
      </c>
      <c r="F32" s="1">
        <v>-56942.33</v>
      </c>
      <c r="G32" s="1">
        <v>281966.1</v>
      </c>
      <c r="H32" s="1">
        <v>252482.3</v>
      </c>
      <c r="I32" s="1">
        <v>-713560.5</v>
      </c>
      <c r="K32" s="1">
        <f t="shared" si="7"/>
        <v>143071.7178544694</v>
      </c>
      <c r="L32">
        <v>6</v>
      </c>
      <c r="M32" s="3">
        <f>K32/L32</f>
        <v>23845.286309078234</v>
      </c>
      <c r="N32" s="3">
        <f>M32*0.2248</f>
        <v>5360.420362280787</v>
      </c>
      <c r="O32" s="3">
        <f>-E32/L32</f>
        <v>57629.25</v>
      </c>
      <c r="P32" s="3">
        <f>O32*0.2248</f>
        <v>12955.0554</v>
      </c>
      <c r="R32" s="2">
        <v>45796.77795</v>
      </c>
      <c r="S32" t="s">
        <v>14</v>
      </c>
      <c r="T32" s="10">
        <f>N32/(R32-P32*(1-0.118))</f>
        <v>0.15596028517083396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152230</v>
      </c>
      <c r="E33" s="1">
        <v>287147.6</v>
      </c>
      <c r="F33" s="1">
        <v>31863.94</v>
      </c>
      <c r="G33" s="1">
        <v>-305724.2</v>
      </c>
      <c r="H33" s="1">
        <v>128801.1</v>
      </c>
      <c r="I33" s="1">
        <v>168849.3</v>
      </c>
      <c r="K33" s="1">
        <f t="shared" si="7"/>
        <v>155529.04414392702</v>
      </c>
      <c r="L33">
        <v>9</v>
      </c>
      <c r="M33" s="3">
        <f>K33/L33</f>
        <v>17281.00490488078</v>
      </c>
      <c r="N33" s="3">
        <f>M33*0.2248</f>
        <v>3884.7699026171995</v>
      </c>
      <c r="O33" s="3">
        <f>-E33/L33</f>
        <v>-31905.288888888885</v>
      </c>
      <c r="P33" s="3">
        <f>O33*0.2248</f>
        <v>-7172.308942222221</v>
      </c>
      <c r="R33" s="2">
        <v>45796.77795</v>
      </c>
      <c r="S33" t="s">
        <v>13</v>
      </c>
      <c r="T33" s="10">
        <f>N33/(R33-P33*(1-0.118))</f>
        <v>0.07453117059094952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-177925.7</v>
      </c>
      <c r="E34" s="1">
        <v>2160130</v>
      </c>
      <c r="F34" s="1">
        <v>527743.4</v>
      </c>
      <c r="G34" s="1">
        <v>-82204.28</v>
      </c>
      <c r="H34" s="1">
        <v>-1017513</v>
      </c>
      <c r="I34" s="1">
        <v>1371389</v>
      </c>
      <c r="K34" s="1">
        <f t="shared" si="7"/>
        <v>556929.6642880948</v>
      </c>
      <c r="L34">
        <v>0</v>
      </c>
      <c r="M34" s="5"/>
      <c r="N34" s="3"/>
      <c r="O34" s="3"/>
      <c r="P34" s="3"/>
      <c r="S34" t="s">
        <v>37</v>
      </c>
      <c r="T34" s="10">
        <f>K34/E34</f>
        <v>0.25782229045848853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-247274.7</v>
      </c>
      <c r="E36" s="1">
        <v>90276.49</v>
      </c>
      <c r="F36" s="1">
        <v>118209.5</v>
      </c>
      <c r="G36" s="1">
        <v>49449.01</v>
      </c>
      <c r="H36" s="1">
        <v>-20582.83</v>
      </c>
      <c r="I36" s="1">
        <v>98402.84</v>
      </c>
      <c r="K36" s="1">
        <f aca="true" t="shared" si="8" ref="K36:K42">SQRT(D36^2+F36^2)</f>
        <v>274077.11168636463</v>
      </c>
      <c r="L36">
        <v>8</v>
      </c>
      <c r="M36" s="3">
        <f aca="true" t="shared" si="9" ref="M36:M41">K36/L36</f>
        <v>34259.63896079558</v>
      </c>
      <c r="N36" s="3">
        <f aca="true" t="shared" si="10" ref="N36:N41">M36*0.2248</f>
        <v>7701.566838386846</v>
      </c>
      <c r="O36" s="3">
        <f aca="true" t="shared" si="11" ref="O36:O41">-E36/L36</f>
        <v>-11284.56125</v>
      </c>
      <c r="P36" s="3">
        <f aca="true" t="shared" si="12" ref="P36:P41">O36*0.2248</f>
        <v>-2536.769369</v>
      </c>
      <c r="R36" s="2">
        <v>45796.77795</v>
      </c>
      <c r="S36" t="s">
        <v>20</v>
      </c>
      <c r="T36" s="10">
        <f aca="true" t="shared" si="13" ref="T36:T41">N36/(R36-P36*(1-0.118))</f>
        <v>0.16033504191127362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67743.28</v>
      </c>
      <c r="E37" s="1">
        <v>-29819.29</v>
      </c>
      <c r="F37" s="1">
        <v>46945.52</v>
      </c>
      <c r="G37" s="1">
        <v>-27003.23</v>
      </c>
      <c r="H37" s="1">
        <v>-161925</v>
      </c>
      <c r="I37" s="1">
        <v>-59051.95</v>
      </c>
      <c r="K37" s="1">
        <f t="shared" si="8"/>
        <v>82419.86309882345</v>
      </c>
      <c r="L37">
        <v>3</v>
      </c>
      <c r="M37" s="3">
        <f t="shared" si="9"/>
        <v>27473.287699607816</v>
      </c>
      <c r="N37" s="3">
        <f t="shared" si="10"/>
        <v>6175.995074871837</v>
      </c>
      <c r="O37" s="3">
        <f t="shared" si="11"/>
        <v>9939.763333333334</v>
      </c>
      <c r="P37" s="3">
        <f t="shared" si="12"/>
        <v>2234.4587973333337</v>
      </c>
      <c r="R37" s="2">
        <v>45796.77795</v>
      </c>
      <c r="S37" t="s">
        <v>21</v>
      </c>
      <c r="T37" s="10">
        <f t="shared" si="13"/>
        <v>0.1409208494435166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-7966.816</v>
      </c>
      <c r="E38" s="1">
        <v>-73628.95</v>
      </c>
      <c r="F38" s="1">
        <v>-130767.9</v>
      </c>
      <c r="G38" s="1">
        <v>13824.59</v>
      </c>
      <c r="H38" s="1">
        <v>311219.1</v>
      </c>
      <c r="I38" s="1">
        <v>-169031.9</v>
      </c>
      <c r="K38" s="1">
        <f t="shared" si="8"/>
        <v>131010.35771109036</v>
      </c>
      <c r="L38">
        <v>6</v>
      </c>
      <c r="M38" s="3">
        <f t="shared" si="9"/>
        <v>21835.05961851506</v>
      </c>
      <c r="N38" s="3">
        <f t="shared" si="10"/>
        <v>4908.521402242186</v>
      </c>
      <c r="O38" s="3">
        <f t="shared" si="11"/>
        <v>12271.491666666667</v>
      </c>
      <c r="P38" s="3">
        <f t="shared" si="12"/>
        <v>2758.6313266666666</v>
      </c>
      <c r="R38" s="2">
        <v>45796.77795</v>
      </c>
      <c r="S38" t="s">
        <v>22</v>
      </c>
      <c r="T38" s="10">
        <f t="shared" si="13"/>
        <v>0.11319433882427715</v>
      </c>
      <c r="U38" s="1">
        <v>35</v>
      </c>
    </row>
    <row r="39" spans="1:21" ht="12.75">
      <c r="A39">
        <v>19</v>
      </c>
      <c r="B39" t="s">
        <v>24</v>
      </c>
      <c r="C39">
        <v>102</v>
      </c>
      <c r="D39" s="1">
        <v>29127.08</v>
      </c>
      <c r="E39" s="1">
        <v>-77785.84</v>
      </c>
      <c r="F39" s="1">
        <v>-9501.218</v>
      </c>
      <c r="G39" s="1">
        <v>47187.2</v>
      </c>
      <c r="H39" s="1">
        <v>37283.32</v>
      </c>
      <c r="I39" s="1">
        <v>-157755</v>
      </c>
      <c r="K39" s="1">
        <f t="shared" si="8"/>
        <v>30637.55755294348</v>
      </c>
      <c r="L39">
        <v>2</v>
      </c>
      <c r="M39" s="3">
        <f t="shared" si="9"/>
        <v>15318.77877647174</v>
      </c>
      <c r="N39" s="3">
        <f t="shared" si="10"/>
        <v>3443.661468950847</v>
      </c>
      <c r="O39" s="3">
        <f t="shared" si="11"/>
        <v>38892.92</v>
      </c>
      <c r="P39" s="3">
        <f t="shared" si="12"/>
        <v>8743.128416</v>
      </c>
      <c r="R39" s="2">
        <v>45796.77795</v>
      </c>
      <c r="S39" t="s">
        <v>24</v>
      </c>
      <c r="T39" s="10">
        <f t="shared" si="13"/>
        <v>0.09041960995133133</v>
      </c>
      <c r="U39" s="1">
        <v>36</v>
      </c>
    </row>
    <row r="40" spans="1:21" ht="12.75">
      <c r="A40">
        <v>20</v>
      </c>
      <c r="B40" t="s">
        <v>25</v>
      </c>
      <c r="C40">
        <v>102</v>
      </c>
      <c r="D40" s="1">
        <v>47136.79</v>
      </c>
      <c r="E40" s="1">
        <v>-391245.9</v>
      </c>
      <c r="F40" s="1">
        <v>80791.52</v>
      </c>
      <c r="G40" s="1">
        <v>341930.2</v>
      </c>
      <c r="H40" s="1">
        <v>-106123.8</v>
      </c>
      <c r="I40" s="1">
        <v>-683744.1</v>
      </c>
      <c r="K40" s="1">
        <f t="shared" si="8"/>
        <v>93536.87334636807</v>
      </c>
      <c r="L40">
        <v>5</v>
      </c>
      <c r="M40" s="3">
        <f t="shared" si="9"/>
        <v>18707.374669273613</v>
      </c>
      <c r="N40" s="3">
        <f t="shared" si="10"/>
        <v>4205.417825652708</v>
      </c>
      <c r="O40" s="3">
        <f t="shared" si="11"/>
        <v>78249.18000000001</v>
      </c>
      <c r="P40" s="3">
        <f t="shared" si="12"/>
        <v>17590.415664</v>
      </c>
      <c r="R40" s="2">
        <v>45796.77795</v>
      </c>
      <c r="S40" t="s">
        <v>25</v>
      </c>
      <c r="T40" s="10">
        <f t="shared" si="13"/>
        <v>0.13887502391169093</v>
      </c>
      <c r="U40" s="1">
        <v>37</v>
      </c>
    </row>
    <row r="41" spans="1:21" ht="12.75">
      <c r="A41">
        <v>18</v>
      </c>
      <c r="B41" t="s">
        <v>23</v>
      </c>
      <c r="C41">
        <v>102</v>
      </c>
      <c r="D41" s="1">
        <v>244719.5</v>
      </c>
      <c r="E41" s="1">
        <v>252633</v>
      </c>
      <c r="F41" s="1">
        <v>42364.61</v>
      </c>
      <c r="G41" s="1">
        <v>-252992.8</v>
      </c>
      <c r="H41" s="1">
        <v>196931.7</v>
      </c>
      <c r="I41" s="1">
        <v>179663.8</v>
      </c>
      <c r="K41" s="1">
        <f t="shared" si="8"/>
        <v>248359.40461496945</v>
      </c>
      <c r="L41">
        <v>5</v>
      </c>
      <c r="M41" s="3">
        <f t="shared" si="9"/>
        <v>49671.88092299389</v>
      </c>
      <c r="N41" s="3">
        <f t="shared" si="10"/>
        <v>11166.238831489027</v>
      </c>
      <c r="O41" s="3">
        <f t="shared" si="11"/>
        <v>-50526.6</v>
      </c>
      <c r="P41" s="3">
        <f t="shared" si="12"/>
        <v>-11358.37968</v>
      </c>
      <c r="R41" s="2">
        <v>45796.77795</v>
      </c>
      <c r="S41" t="s">
        <v>23</v>
      </c>
      <c r="T41" s="10">
        <f t="shared" si="13"/>
        <v>0.20005849813867882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-796179.7</v>
      </c>
      <c r="E42" s="1">
        <v>2154864</v>
      </c>
      <c r="F42" s="1">
        <v>47425.83</v>
      </c>
      <c r="G42" s="1">
        <v>-550539.5</v>
      </c>
      <c r="H42" s="1">
        <v>166099.8</v>
      </c>
      <c r="I42" s="1">
        <v>1134426</v>
      </c>
      <c r="K42" s="1">
        <f t="shared" si="8"/>
        <v>797590.9503268445</v>
      </c>
      <c r="L42">
        <v>0</v>
      </c>
      <c r="M42" s="5"/>
      <c r="N42" s="3"/>
      <c r="O42" s="3"/>
      <c r="P42" s="3"/>
      <c r="S42" t="s">
        <v>38</v>
      </c>
      <c r="T42" s="10">
        <f>K42/E42</f>
        <v>0.3701351687748482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-520677.9</v>
      </c>
      <c r="E44" s="1">
        <v>-213261.5</v>
      </c>
      <c r="F44" s="1">
        <v>-287737.9</v>
      </c>
      <c r="G44" s="1">
        <v>-202000.5</v>
      </c>
      <c r="H44" s="1">
        <v>936799.3</v>
      </c>
      <c r="I44" s="1">
        <v>-400323.3</v>
      </c>
      <c r="K44" s="1">
        <f>SQRT(D44^2+F44^2)</f>
        <v>594893.7507192524</v>
      </c>
      <c r="L44">
        <v>16</v>
      </c>
      <c r="M44" s="3">
        <f>K44/L44</f>
        <v>37180.859419953274</v>
      </c>
      <c r="N44" s="3">
        <f>M44*0.2248</f>
        <v>8358.257197605497</v>
      </c>
      <c r="O44" s="3">
        <f>-E44/L44</f>
        <v>13328.84375</v>
      </c>
      <c r="P44" s="3">
        <f>O44*0.2248</f>
        <v>2996.324075</v>
      </c>
      <c r="R44" s="2">
        <v>45796.77795</v>
      </c>
      <c r="S44" t="s">
        <v>32</v>
      </c>
      <c r="T44" s="10">
        <f>N44/(R44-P44*(1-0.118))</f>
        <v>0.19368432361961102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343857.6</v>
      </c>
      <c r="E45" s="1">
        <v>-238989.9</v>
      </c>
      <c r="F45" s="1">
        <v>-59106.79</v>
      </c>
      <c r="G45" s="1">
        <v>182706.4</v>
      </c>
      <c r="H45" s="1">
        <v>411956.2</v>
      </c>
      <c r="I45" s="1">
        <v>-479488.9</v>
      </c>
      <c r="K45" s="1">
        <f>SQRT(D45^2+F45^2)</f>
        <v>348900.6473222199</v>
      </c>
      <c r="L45">
        <v>16</v>
      </c>
      <c r="M45" s="3">
        <f>K45/L45</f>
        <v>21806.290457638745</v>
      </c>
      <c r="N45" s="3">
        <f>M45*0.2248</f>
        <v>4902.0540948771895</v>
      </c>
      <c r="O45" s="3">
        <f>-E45/L45</f>
        <v>14936.86875</v>
      </c>
      <c r="P45" s="3">
        <f>O45*0.2248</f>
        <v>3357.808095</v>
      </c>
      <c r="R45" s="2">
        <v>45796.77795</v>
      </c>
      <c r="S45" t="s">
        <v>33</v>
      </c>
      <c r="T45" s="10">
        <f>N45/(R45-P45*(1-0.118))</f>
        <v>0.11443987890285776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78676.01</v>
      </c>
      <c r="E46" s="1">
        <v>2278678</v>
      </c>
      <c r="F46" s="1">
        <v>-350151.2</v>
      </c>
      <c r="G46" s="1">
        <v>-37242.04</v>
      </c>
      <c r="H46" s="1">
        <v>734731.2</v>
      </c>
      <c r="I46" s="1">
        <v>1143934</v>
      </c>
      <c r="K46" s="1">
        <f>SQRT(D46^2+F46^2)</f>
        <v>358881.28595812863</v>
      </c>
      <c r="L46">
        <v>0</v>
      </c>
      <c r="M46" s="5"/>
      <c r="N46" s="3"/>
      <c r="O46" s="3"/>
      <c r="P46" s="3"/>
      <c r="S46" t="s">
        <v>39</v>
      </c>
      <c r="T46" s="10">
        <f>K46/E46</f>
        <v>0.1574953924855239</v>
      </c>
      <c r="U46" s="1">
        <v>43</v>
      </c>
    </row>
    <row r="47" spans="13:19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15544.763345510892</v>
      </c>
      <c r="O48" s="3"/>
      <c r="P48" s="6">
        <f>MAX(P4:P39)</f>
        <v>12955.0554</v>
      </c>
      <c r="T48" s="11"/>
    </row>
    <row r="49" spans="1:20" ht="12.75">
      <c r="A49">
        <v>38</v>
      </c>
      <c r="B49" t="s">
        <v>43</v>
      </c>
      <c r="C49">
        <v>0</v>
      </c>
      <c r="D49" s="1">
        <v>-140855.1</v>
      </c>
      <c r="E49" s="1">
        <v>2457372</v>
      </c>
      <c r="F49" s="1">
        <v>861613.1</v>
      </c>
      <c r="G49" s="1">
        <v>-81126.99</v>
      </c>
      <c r="H49" s="1">
        <v>-609401.5</v>
      </c>
      <c r="I49" s="1">
        <v>1237610</v>
      </c>
      <c r="K49" s="1">
        <f aca="true" t="shared" si="14" ref="K49:K55">SQRT(D49^2+F49^2)</f>
        <v>873050.5674287258</v>
      </c>
      <c r="L49">
        <v>20</v>
      </c>
      <c r="M49" s="3">
        <f aca="true" t="shared" si="15" ref="M49:M55">K49/L49</f>
        <v>43652.52837143629</v>
      </c>
      <c r="N49" s="3">
        <f aca="true" t="shared" si="16" ref="N49:N55">M49*0.2248</f>
        <v>9813.088377898877</v>
      </c>
      <c r="O49" s="3">
        <f aca="true" t="shared" si="17" ref="O49:O55">-E49/L49</f>
        <v>-122868.6</v>
      </c>
      <c r="P49" s="3">
        <f aca="true" t="shared" si="18" ref="P49:P55">O49*0.2248</f>
        <v>-27620.86128</v>
      </c>
      <c r="R49" s="2">
        <v>45796.77795</v>
      </c>
      <c r="S49" t="s">
        <v>43</v>
      </c>
      <c r="T49" s="10">
        <f aca="true" t="shared" si="19" ref="T49:T55">N49/(R49-P49*(1-0.118))</f>
        <v>0.13987051459474373</v>
      </c>
    </row>
    <row r="50" spans="1:20" ht="12.75">
      <c r="A50">
        <v>39</v>
      </c>
      <c r="B50" t="s">
        <v>44</v>
      </c>
      <c r="C50">
        <v>101</v>
      </c>
      <c r="D50" s="1">
        <v>9226.135</v>
      </c>
      <c r="E50" s="1">
        <v>2003495</v>
      </c>
      <c r="F50" s="1">
        <v>323067.7</v>
      </c>
      <c r="G50" s="1">
        <v>-230905.4</v>
      </c>
      <c r="H50" s="1">
        <v>-143816.9</v>
      </c>
      <c r="I50" s="1">
        <v>584693.2</v>
      </c>
      <c r="K50" s="1">
        <f t="shared" si="14"/>
        <v>323199.4126701474</v>
      </c>
      <c r="L50">
        <v>26</v>
      </c>
      <c r="M50" s="3">
        <f t="shared" si="15"/>
        <v>12430.746641159514</v>
      </c>
      <c r="N50" s="3">
        <f t="shared" si="16"/>
        <v>2794.431844932659</v>
      </c>
      <c r="O50" s="3">
        <f t="shared" si="17"/>
        <v>-77057.5</v>
      </c>
      <c r="P50" s="3">
        <f t="shared" si="18"/>
        <v>-17322.526</v>
      </c>
      <c r="R50" s="2">
        <v>45796.77795</v>
      </c>
      <c r="S50" t="s">
        <v>44</v>
      </c>
      <c r="T50" s="10">
        <f t="shared" si="19"/>
        <v>0.04575391886807335</v>
      </c>
    </row>
    <row r="51" spans="1:20" ht="12.75">
      <c r="A51">
        <v>40</v>
      </c>
      <c r="B51" t="s">
        <v>45</v>
      </c>
      <c r="C51">
        <v>102</v>
      </c>
      <c r="D51" s="1">
        <v>-662694.5</v>
      </c>
      <c r="E51" s="1">
        <v>1925293</v>
      </c>
      <c r="F51" s="1">
        <v>195467.8</v>
      </c>
      <c r="G51" s="1">
        <v>-378144.5</v>
      </c>
      <c r="H51" s="1">
        <v>422902.4</v>
      </c>
      <c r="I51" s="1">
        <v>342909.7</v>
      </c>
      <c r="K51" s="1">
        <f t="shared" si="14"/>
        <v>690920.8790933228</v>
      </c>
      <c r="L51">
        <v>29</v>
      </c>
      <c r="M51" s="3">
        <f t="shared" si="15"/>
        <v>23824.85789976975</v>
      </c>
      <c r="N51" s="3">
        <f t="shared" si="16"/>
        <v>5355.82805586824</v>
      </c>
      <c r="O51" s="3">
        <f t="shared" si="17"/>
        <v>-66389.41379310345</v>
      </c>
      <c r="P51" s="3">
        <f t="shared" si="18"/>
        <v>-14924.340220689655</v>
      </c>
      <c r="R51" s="2">
        <v>45796.77795</v>
      </c>
      <c r="S51" t="s">
        <v>45</v>
      </c>
      <c r="T51" s="10">
        <f t="shared" si="19"/>
        <v>0.09083826111040064</v>
      </c>
    </row>
    <row r="52" spans="1:20" ht="12.75">
      <c r="A52">
        <v>41</v>
      </c>
      <c r="B52" t="s">
        <v>46</v>
      </c>
      <c r="C52">
        <v>103</v>
      </c>
      <c r="D52" s="1">
        <v>-98144.32</v>
      </c>
      <c r="E52" s="1">
        <v>1826427</v>
      </c>
      <c r="F52" s="1">
        <v>-696995.9</v>
      </c>
      <c r="G52" s="1">
        <v>-56536.17</v>
      </c>
      <c r="H52" s="1">
        <v>2083487</v>
      </c>
      <c r="I52" s="1">
        <v>264122.2</v>
      </c>
      <c r="K52" s="1">
        <f t="shared" si="14"/>
        <v>703871.8577731834</v>
      </c>
      <c r="L52">
        <v>32</v>
      </c>
      <c r="M52" s="3">
        <f t="shared" si="15"/>
        <v>21995.99555541198</v>
      </c>
      <c r="N52" s="3">
        <f t="shared" si="16"/>
        <v>4944.699800856613</v>
      </c>
      <c r="O52" s="3">
        <f t="shared" si="17"/>
        <v>-57075.84375</v>
      </c>
      <c r="P52" s="3">
        <f t="shared" si="18"/>
        <v>-12830.649675</v>
      </c>
      <c r="R52" s="2">
        <v>45796.77795</v>
      </c>
      <c r="S52" t="s">
        <v>46</v>
      </c>
      <c r="T52" s="10">
        <f t="shared" si="19"/>
        <v>0.0865768602759456</v>
      </c>
    </row>
    <row r="53" spans="1:20" ht="12.75">
      <c r="A53">
        <v>42</v>
      </c>
      <c r="B53" t="s">
        <v>47</v>
      </c>
      <c r="C53">
        <v>111</v>
      </c>
      <c r="D53" s="1">
        <v>-253943.2</v>
      </c>
      <c r="E53" s="1">
        <v>1927709</v>
      </c>
      <c r="F53" s="1">
        <v>318307.5</v>
      </c>
      <c r="G53" s="1">
        <v>62595.16</v>
      </c>
      <c r="H53" s="1">
        <v>-173592.6</v>
      </c>
      <c r="I53" s="1">
        <v>606424.3</v>
      </c>
      <c r="K53" s="1">
        <f t="shared" si="14"/>
        <v>407193.8277804441</v>
      </c>
      <c r="L53">
        <v>26</v>
      </c>
      <c r="M53" s="3">
        <f t="shared" si="15"/>
        <v>15661.30106847862</v>
      </c>
      <c r="N53" s="3">
        <f t="shared" si="16"/>
        <v>3520.660480193994</v>
      </c>
      <c r="O53" s="3">
        <f t="shared" si="17"/>
        <v>-74142.65384615384</v>
      </c>
      <c r="P53" s="3">
        <f t="shared" si="18"/>
        <v>-16667.268584615384</v>
      </c>
      <c r="R53" s="2">
        <v>45796.77795</v>
      </c>
      <c r="S53" t="s">
        <v>47</v>
      </c>
      <c r="T53" s="10">
        <f t="shared" si="19"/>
        <v>0.05819532385168309</v>
      </c>
    </row>
    <row r="54" spans="1:20" ht="12.75">
      <c r="A54">
        <v>43</v>
      </c>
      <c r="B54" t="s">
        <v>48</v>
      </c>
      <c r="C54">
        <v>112</v>
      </c>
      <c r="D54" s="1">
        <v>461178.3</v>
      </c>
      <c r="E54" s="1">
        <v>1735427</v>
      </c>
      <c r="F54" s="1">
        <v>231282.4</v>
      </c>
      <c r="G54" s="1">
        <v>256614.4</v>
      </c>
      <c r="H54" s="1">
        <v>303054.6</v>
      </c>
      <c r="I54" s="1">
        <v>354513.2</v>
      </c>
      <c r="K54" s="1">
        <f t="shared" si="14"/>
        <v>515923.4177091111</v>
      </c>
      <c r="L54">
        <v>29</v>
      </c>
      <c r="M54" s="3">
        <f t="shared" si="15"/>
        <v>17790.46267962452</v>
      </c>
      <c r="N54" s="3">
        <f t="shared" si="16"/>
        <v>3999.296010379592</v>
      </c>
      <c r="O54" s="3">
        <f t="shared" si="17"/>
        <v>-59842.31034482759</v>
      </c>
      <c r="P54" s="3">
        <f t="shared" si="18"/>
        <v>-13452.551365517242</v>
      </c>
      <c r="R54" s="2">
        <v>45796.77795</v>
      </c>
      <c r="S54" t="s">
        <v>48</v>
      </c>
      <c r="T54" s="10">
        <f t="shared" si="19"/>
        <v>0.06935765298614299</v>
      </c>
    </row>
    <row r="55" spans="1:20" ht="12.75">
      <c r="A55">
        <v>44</v>
      </c>
      <c r="B55" t="s">
        <v>49</v>
      </c>
      <c r="C55">
        <v>113</v>
      </c>
      <c r="D55" s="1">
        <v>-98144.32</v>
      </c>
      <c r="E55" s="1">
        <v>1826427</v>
      </c>
      <c r="F55" s="1">
        <v>-696995.9</v>
      </c>
      <c r="G55" s="1">
        <v>-56536.17</v>
      </c>
      <c r="H55" s="1">
        <v>2083487</v>
      </c>
      <c r="I55" s="1">
        <v>264122.2</v>
      </c>
      <c r="K55" s="1">
        <f t="shared" si="14"/>
        <v>703871.8577731834</v>
      </c>
      <c r="L55">
        <v>32</v>
      </c>
      <c r="M55" s="3">
        <f t="shared" si="15"/>
        <v>21995.99555541198</v>
      </c>
      <c r="N55" s="3">
        <f t="shared" si="16"/>
        <v>4944.699800856613</v>
      </c>
      <c r="O55" s="3">
        <f t="shared" si="17"/>
        <v>-57075.84375</v>
      </c>
      <c r="P55" s="3">
        <f t="shared" si="18"/>
        <v>-12830.649675</v>
      </c>
      <c r="R55" s="2">
        <v>45796.77795</v>
      </c>
      <c r="S55" t="s">
        <v>49</v>
      </c>
      <c r="T55" s="10">
        <f t="shared" si="19"/>
        <v>0.0865768602759456</v>
      </c>
    </row>
    <row r="56" spans="13:20" ht="12.75">
      <c r="M56" s="3"/>
      <c r="N56" s="6">
        <f>MAX(N49:N55)</f>
        <v>9813.088377898877</v>
      </c>
      <c r="O56" s="6"/>
      <c r="P56" s="6">
        <f>MAX(P49:P55)</f>
        <v>-12830.649675</v>
      </c>
      <c r="T56" s="11"/>
    </row>
    <row r="57" spans="2:19" ht="12.75">
      <c r="B57" t="s">
        <v>43</v>
      </c>
      <c r="C57">
        <v>0</v>
      </c>
      <c r="D57" s="1">
        <f aca="true" t="shared" si="20" ref="D57:I57">SUM(D4:D7)+D41</f>
        <v>146575.16999999998</v>
      </c>
      <c r="E57" s="1">
        <f t="shared" si="20"/>
        <v>2079060.1</v>
      </c>
      <c r="F57" s="1">
        <f t="shared" si="20"/>
        <v>-654631.28</v>
      </c>
      <c r="G57" s="1">
        <f t="shared" si="20"/>
        <v>-309529</v>
      </c>
      <c r="H57" s="1">
        <f t="shared" si="20"/>
        <v>2280418.4</v>
      </c>
      <c r="I57" s="1">
        <f t="shared" si="20"/>
        <v>443785.89999999997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-839922.44</v>
      </c>
      <c r="E58" s="1">
        <f t="shared" si="21"/>
        <v>1786286.71</v>
      </c>
      <c r="F58" s="1">
        <f t="shared" si="21"/>
        <v>242825.04600000003</v>
      </c>
      <c r="G58" s="1">
        <f t="shared" si="21"/>
        <v>-745969.14</v>
      </c>
      <c r="H58" s="1">
        <f t="shared" si="21"/>
        <v>-65695.72</v>
      </c>
      <c r="I58" s="1">
        <f t="shared" si="21"/>
        <v>444123.9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30974.579999999987</v>
      </c>
      <c r="E59" s="1">
        <f t="shared" si="22"/>
        <v>2205848.9000000004</v>
      </c>
      <c r="F59" s="1">
        <f t="shared" si="22"/>
        <v>556261.1</v>
      </c>
      <c r="G59" s="1">
        <f t="shared" si="22"/>
        <v>-58955.98999999999</v>
      </c>
      <c r="H59" s="1">
        <f t="shared" si="22"/>
        <v>-571512.2999999999</v>
      </c>
      <c r="I59" s="1">
        <f t="shared" si="22"/>
        <v>757046.1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-767952.6000000001</v>
      </c>
      <c r="E60" s="1">
        <f t="shared" si="23"/>
        <v>-122985.01</v>
      </c>
      <c r="F60" s="1">
        <f t="shared" si="23"/>
        <v>-169528.40000000002</v>
      </c>
      <c r="G60" s="1">
        <f t="shared" si="23"/>
        <v>-152551.49</v>
      </c>
      <c r="H60" s="1">
        <f t="shared" si="23"/>
        <v>916216.4700000001</v>
      </c>
      <c r="I60" s="1">
        <f t="shared" si="23"/>
        <v>-301920.45999999996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93953.31</v>
      </c>
      <c r="E61" s="1">
        <f t="shared" si="24"/>
        <v>-508415.6989999999</v>
      </c>
      <c r="F61" s="1">
        <f t="shared" si="24"/>
        <v>-212791.27000000002</v>
      </c>
      <c r="G61" s="1">
        <f t="shared" si="24"/>
        <v>319592.635</v>
      </c>
      <c r="H61" s="1">
        <f t="shared" si="24"/>
        <v>1407489.4</v>
      </c>
      <c r="I61" s="1">
        <f t="shared" si="24"/>
        <v>-1295780.374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265827.88</v>
      </c>
      <c r="E62" s="1">
        <f t="shared" si="25"/>
        <v>2122043.7199999997</v>
      </c>
      <c r="F62" s="1">
        <f t="shared" si="25"/>
        <v>-554826.91</v>
      </c>
      <c r="G62" s="1">
        <f t="shared" si="25"/>
        <v>-185943.23000000004</v>
      </c>
      <c r="H62" s="1">
        <f t="shared" si="25"/>
        <v>1608427.3599999999</v>
      </c>
      <c r="I62" s="1">
        <f t="shared" si="25"/>
        <v>357237.97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21160.264000000003</v>
      </c>
      <c r="E63" s="1">
        <f t="shared" si="26"/>
        <v>-151414.78999999998</v>
      </c>
      <c r="F63" s="1">
        <f t="shared" si="26"/>
        <v>-140269.118</v>
      </c>
      <c r="G63" s="1">
        <f t="shared" si="26"/>
        <v>61011.78999999999</v>
      </c>
      <c r="H63" s="1">
        <f t="shared" si="26"/>
        <v>348502.42</v>
      </c>
      <c r="I63" s="1">
        <f t="shared" si="26"/>
        <v>-326786.9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3">
    <mergeCell ref="O65:P69"/>
    <mergeCell ref="T2:T3"/>
    <mergeCell ref="M2:P2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U19" sqref="U19"/>
    </sheetView>
  </sheetViews>
  <sheetFormatPr defaultColWidth="9.140625" defaultRowHeight="12.75"/>
  <cols>
    <col min="4" max="6" width="9.140625" style="1" customWidth="1"/>
    <col min="7" max="9" width="0" style="1" hidden="1" customWidth="1"/>
    <col min="10" max="10" width="3.57421875" style="0" customWidth="1"/>
    <col min="11" max="11" width="9.140625" style="1" customWidth="1"/>
    <col min="13" max="13" width="12.8515625" style="2" customWidth="1"/>
    <col min="14" max="16" width="9.140625" style="2" customWidth="1"/>
    <col min="17" max="17" width="2.57421875" style="0" customWidth="1"/>
    <col min="18" max="18" width="13.140625" style="2" customWidth="1"/>
    <col min="20" max="20" width="12.00390625" style="10" customWidth="1"/>
    <col min="21" max="21" width="9.140625" style="1" customWidth="1"/>
  </cols>
  <sheetData>
    <row r="1" ht="12.75">
      <c r="A1" s="4" t="s">
        <v>73</v>
      </c>
    </row>
    <row r="2" spans="1:20" ht="12.75">
      <c r="A2" s="4"/>
      <c r="E2" s="1" t="s">
        <v>59</v>
      </c>
      <c r="K2" s="1" t="s">
        <v>65</v>
      </c>
      <c r="M2" s="16" t="s">
        <v>63</v>
      </c>
      <c r="N2" s="16"/>
      <c r="O2" s="16" t="s">
        <v>62</v>
      </c>
      <c r="P2" s="16"/>
      <c r="R2" s="2" t="s">
        <v>66</v>
      </c>
      <c r="T2" s="15" t="s">
        <v>61</v>
      </c>
    </row>
    <row r="3" spans="1:20" ht="12.75">
      <c r="A3" s="4" t="s">
        <v>64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 t="s">
        <v>50</v>
      </c>
      <c r="L3" s="1" t="s">
        <v>51</v>
      </c>
      <c r="M3" s="2" t="s">
        <v>55</v>
      </c>
      <c r="N3" s="2" t="s">
        <v>52</v>
      </c>
      <c r="O3" s="2" t="s">
        <v>55</v>
      </c>
      <c r="P3" s="2" t="s">
        <v>52</v>
      </c>
      <c r="R3" s="2" t="s">
        <v>60</v>
      </c>
      <c r="T3" s="15"/>
    </row>
    <row r="4" spans="1:22" ht="12.75">
      <c r="A4">
        <v>29</v>
      </c>
      <c r="B4" t="s">
        <v>34</v>
      </c>
      <c r="C4">
        <v>113</v>
      </c>
      <c r="D4" s="1">
        <v>-411623</v>
      </c>
      <c r="E4" s="1">
        <v>-314075.7</v>
      </c>
      <c r="F4" s="1">
        <v>-278581.4</v>
      </c>
      <c r="G4" s="1">
        <v>-288832.1</v>
      </c>
      <c r="H4" s="1">
        <v>933106</v>
      </c>
      <c r="I4" s="1">
        <v>-583199.6</v>
      </c>
      <c r="K4" s="1">
        <f>SQRT(D4^2+F4^2)</f>
        <v>497032.2832120264</v>
      </c>
      <c r="L4">
        <v>16</v>
      </c>
      <c r="M4" s="3">
        <f>K4/L4</f>
        <v>31064.51770075165</v>
      </c>
      <c r="N4" s="3">
        <f>M4*0.2248</f>
        <v>6983.303579128971</v>
      </c>
      <c r="O4" s="3">
        <f>-E4/L4</f>
        <v>19629.73125</v>
      </c>
      <c r="P4" s="3">
        <f>O4*0.2248</f>
        <v>4412.763585000001</v>
      </c>
      <c r="R4" s="2">
        <v>45796.77795</v>
      </c>
      <c r="S4" t="s">
        <v>34</v>
      </c>
      <c r="T4" s="10">
        <f>N4/(R4-P4*(1-0.118))</f>
        <v>0.16664718201513073</v>
      </c>
      <c r="U4" s="1">
        <v>1</v>
      </c>
      <c r="V4" s="12"/>
    </row>
    <row r="5" spans="1:21" ht="12.75">
      <c r="A5">
        <v>30</v>
      </c>
      <c r="B5" t="s">
        <v>35</v>
      </c>
      <c r="C5">
        <v>113</v>
      </c>
      <c r="D5" s="1">
        <v>395558.2</v>
      </c>
      <c r="E5" s="1">
        <v>-236310.6</v>
      </c>
      <c r="F5" s="1">
        <v>-86090.87</v>
      </c>
      <c r="G5" s="1">
        <v>176110.3</v>
      </c>
      <c r="H5" s="1">
        <v>478795.2</v>
      </c>
      <c r="I5" s="1">
        <v>-472090.6</v>
      </c>
      <c r="K5" s="1">
        <f>SQRT(D5^2+F5^2)</f>
        <v>404818.3882737998</v>
      </c>
      <c r="L5">
        <v>16</v>
      </c>
      <c r="M5" s="3">
        <f>K5/L5</f>
        <v>25301.149267112487</v>
      </c>
      <c r="N5" s="3">
        <f>M5*0.2248</f>
        <v>5687.698355246887</v>
      </c>
      <c r="O5" s="3">
        <f>-E5/L5</f>
        <v>14769.4125</v>
      </c>
      <c r="P5" s="3">
        <f>O5*0.2248</f>
        <v>3320.16393</v>
      </c>
      <c r="R5" s="2">
        <v>45796.77795</v>
      </c>
      <c r="S5" t="s">
        <v>35</v>
      </c>
      <c r="T5" s="10">
        <f>N5/(R5-P5*(1-0.118))</f>
        <v>0.13267813204443057</v>
      </c>
      <c r="U5" s="1">
        <v>2</v>
      </c>
    </row>
    <row r="6" spans="1:21" ht="12.75">
      <c r="A6">
        <v>37</v>
      </c>
      <c r="B6" t="s">
        <v>42</v>
      </c>
      <c r="C6">
        <v>113</v>
      </c>
      <c r="D6" s="1">
        <v>1921.097</v>
      </c>
      <c r="E6" s="1">
        <v>2655812</v>
      </c>
      <c r="F6" s="1">
        <v>-317693.5</v>
      </c>
      <c r="G6" s="1">
        <v>-8115.789</v>
      </c>
      <c r="H6" s="1">
        <v>848453.2</v>
      </c>
      <c r="I6" s="1">
        <v>1369102</v>
      </c>
      <c r="K6" s="1">
        <f>SQRT(D6^2+F6^2)</f>
        <v>317699.30839700205</v>
      </c>
      <c r="L6">
        <v>0</v>
      </c>
      <c r="M6" s="5"/>
      <c r="N6" s="3"/>
      <c r="O6" s="3"/>
      <c r="P6" s="3"/>
      <c r="S6" t="s">
        <v>42</v>
      </c>
      <c r="T6" s="10">
        <f>K6/E6</f>
        <v>0.11962417083626478</v>
      </c>
      <c r="U6" s="1">
        <v>3</v>
      </c>
    </row>
    <row r="7" spans="13:21" ht="12.75">
      <c r="M7" s="3"/>
      <c r="N7" s="3"/>
      <c r="O7" s="3"/>
      <c r="P7" s="3"/>
      <c r="U7" s="1">
        <v>4</v>
      </c>
    </row>
    <row r="8" spans="1:21" ht="12.75">
      <c r="A8">
        <v>21</v>
      </c>
      <c r="B8" t="s">
        <v>26</v>
      </c>
      <c r="C8">
        <v>112</v>
      </c>
      <c r="D8" s="1">
        <v>-248905.3</v>
      </c>
      <c r="E8" s="1">
        <v>193402.5</v>
      </c>
      <c r="F8" s="1">
        <v>13196.56</v>
      </c>
      <c r="G8" s="1">
        <v>188181</v>
      </c>
      <c r="H8" s="1">
        <v>234374.1</v>
      </c>
      <c r="I8" s="1">
        <v>127763.7</v>
      </c>
      <c r="K8" s="1">
        <f aca="true" t="shared" si="0" ref="K8:K14">SQRT(D8^2+F8^2)</f>
        <v>249254.88473432892</v>
      </c>
      <c r="L8">
        <v>5</v>
      </c>
      <c r="M8" s="3">
        <f aca="true" t="shared" si="1" ref="M8:M13">K8/L8</f>
        <v>49850.97694686578</v>
      </c>
      <c r="N8" s="3">
        <f aca="true" t="shared" si="2" ref="N8:N13">M8*0.2248</f>
        <v>11206.499617655429</v>
      </c>
      <c r="O8" s="3">
        <f aca="true" t="shared" si="3" ref="O8:O13">-E8/L8</f>
        <v>-38680.5</v>
      </c>
      <c r="P8" s="3">
        <f aca="true" t="shared" si="4" ref="P8:P13">O8*0.2248</f>
        <v>-8695.3764</v>
      </c>
      <c r="R8" s="2">
        <v>45796.77795</v>
      </c>
      <c r="S8" t="s">
        <v>26</v>
      </c>
      <c r="T8" s="10">
        <f aca="true" t="shared" si="5" ref="T8:T13">N8/(R8-P8*(1-0.118))</f>
        <v>0.2096000948511553</v>
      </c>
      <c r="U8" s="1">
        <v>5</v>
      </c>
    </row>
    <row r="9" spans="1:21" ht="12.75">
      <c r="A9">
        <v>22</v>
      </c>
      <c r="B9" t="s">
        <v>27</v>
      </c>
      <c r="C9">
        <v>112</v>
      </c>
      <c r="D9" s="1">
        <v>-97401.73</v>
      </c>
      <c r="E9" s="1">
        <v>-298863.7</v>
      </c>
      <c r="F9" s="1">
        <v>99163.5</v>
      </c>
      <c r="G9" s="1">
        <v>-259305.7</v>
      </c>
      <c r="H9" s="1">
        <v>-95729.13</v>
      </c>
      <c r="I9" s="1">
        <v>-512127.4</v>
      </c>
      <c r="K9" s="1">
        <f t="shared" si="0"/>
        <v>138998.18969771836</v>
      </c>
      <c r="L9">
        <v>5</v>
      </c>
      <c r="M9" s="3">
        <f t="shared" si="1"/>
        <v>27799.637939543674</v>
      </c>
      <c r="N9" s="3">
        <f t="shared" si="2"/>
        <v>6249.358608809418</v>
      </c>
      <c r="O9" s="3">
        <f t="shared" si="3"/>
        <v>59772.740000000005</v>
      </c>
      <c r="P9" s="3">
        <f t="shared" si="4"/>
        <v>13436.911952</v>
      </c>
      <c r="R9" s="2">
        <v>45796.77795</v>
      </c>
      <c r="S9" t="s">
        <v>27</v>
      </c>
      <c r="T9" s="10">
        <f t="shared" si="5"/>
        <v>0.18410019121031504</v>
      </c>
      <c r="U9" s="1">
        <v>6</v>
      </c>
    </row>
    <row r="10" spans="1:21" ht="12.75">
      <c r="A10">
        <v>23</v>
      </c>
      <c r="B10" t="s">
        <v>28</v>
      </c>
      <c r="C10">
        <v>112</v>
      </c>
      <c r="D10" s="1">
        <v>-1933.227</v>
      </c>
      <c r="E10" s="1">
        <v>-84389.7</v>
      </c>
      <c r="F10" s="1">
        <v>36972.29</v>
      </c>
      <c r="G10" s="1">
        <v>-44255.95</v>
      </c>
      <c r="H10" s="1">
        <v>-75737.81</v>
      </c>
      <c r="I10" s="1">
        <v>-175000.4</v>
      </c>
      <c r="K10" s="1">
        <f t="shared" si="0"/>
        <v>37022.79830695715</v>
      </c>
      <c r="L10">
        <v>2</v>
      </c>
      <c r="M10" s="3">
        <f t="shared" si="1"/>
        <v>18511.399153478575</v>
      </c>
      <c r="N10" s="3">
        <f t="shared" si="2"/>
        <v>4161.3625297019835</v>
      </c>
      <c r="O10" s="3">
        <f t="shared" si="3"/>
        <v>42194.85</v>
      </c>
      <c r="P10" s="3">
        <f t="shared" si="4"/>
        <v>9485.40228</v>
      </c>
      <c r="R10" s="2">
        <v>45796.77795</v>
      </c>
      <c r="S10" t="s">
        <v>28</v>
      </c>
      <c r="T10" s="10">
        <f t="shared" si="5"/>
        <v>0.11117525826343919</v>
      </c>
      <c r="U10" s="1">
        <v>7</v>
      </c>
    </row>
    <row r="11" spans="1:21" ht="12.75">
      <c r="A11">
        <v>25</v>
      </c>
      <c r="B11" t="s">
        <v>30</v>
      </c>
      <c r="C11">
        <v>112</v>
      </c>
      <c r="D11" s="1">
        <v>-13155.28</v>
      </c>
      <c r="E11" s="1">
        <v>-220651.2</v>
      </c>
      <c r="F11" s="1">
        <v>-91032.03</v>
      </c>
      <c r="G11" s="1">
        <v>36901.46</v>
      </c>
      <c r="H11" s="1">
        <v>210751.2</v>
      </c>
      <c r="I11" s="1">
        <v>-502638.3</v>
      </c>
      <c r="K11" s="1">
        <f t="shared" si="0"/>
        <v>91977.6705391004</v>
      </c>
      <c r="L11">
        <v>6</v>
      </c>
      <c r="M11" s="3">
        <f t="shared" si="1"/>
        <v>15329.611756516735</v>
      </c>
      <c r="N11" s="3">
        <f t="shared" si="2"/>
        <v>3446.096722864962</v>
      </c>
      <c r="O11" s="3">
        <f t="shared" si="3"/>
        <v>36775.200000000004</v>
      </c>
      <c r="P11" s="3">
        <f t="shared" si="4"/>
        <v>8267.064960000002</v>
      </c>
      <c r="R11" s="2">
        <v>45796.77795</v>
      </c>
      <c r="S11" t="s">
        <v>30</v>
      </c>
      <c r="T11" s="10">
        <f t="shared" si="5"/>
        <v>0.08949685593896949</v>
      </c>
      <c r="U11" s="1">
        <v>8</v>
      </c>
    </row>
    <row r="12" spans="1:21" ht="12.75">
      <c r="A12">
        <v>26</v>
      </c>
      <c r="B12" t="s">
        <v>31</v>
      </c>
      <c r="C12">
        <v>112</v>
      </c>
      <c r="D12" s="1">
        <v>-118241.5</v>
      </c>
      <c r="E12" s="1">
        <v>87381.77</v>
      </c>
      <c r="F12" s="1">
        <v>21596.15</v>
      </c>
      <c r="G12" s="1">
        <v>-80446.09</v>
      </c>
      <c r="H12" s="1">
        <v>-159559.3</v>
      </c>
      <c r="I12" s="1">
        <v>169753.1</v>
      </c>
      <c r="K12" s="1">
        <f t="shared" si="0"/>
        <v>120197.52916375818</v>
      </c>
      <c r="L12">
        <v>3</v>
      </c>
      <c r="M12" s="3">
        <f t="shared" si="1"/>
        <v>40065.84305458606</v>
      </c>
      <c r="N12" s="3">
        <f t="shared" si="2"/>
        <v>9006.801518670947</v>
      </c>
      <c r="O12" s="3">
        <f t="shared" si="3"/>
        <v>-29127.256666666668</v>
      </c>
      <c r="P12" s="3">
        <f t="shared" si="4"/>
        <v>-6547.807298666667</v>
      </c>
      <c r="R12" s="2">
        <v>45796.77795</v>
      </c>
      <c r="S12" t="s">
        <v>31</v>
      </c>
      <c r="T12" s="10">
        <f t="shared" si="5"/>
        <v>0.17464537541705402</v>
      </c>
      <c r="U12" s="1">
        <v>9</v>
      </c>
    </row>
    <row r="13" spans="1:21" ht="12.75">
      <c r="A13">
        <v>24</v>
      </c>
      <c r="B13" t="s">
        <v>29</v>
      </c>
      <c r="C13">
        <v>112</v>
      </c>
      <c r="D13" s="1">
        <v>291506.4</v>
      </c>
      <c r="E13" s="1">
        <v>-101559.4</v>
      </c>
      <c r="F13" s="1">
        <v>275426.5</v>
      </c>
      <c r="G13" s="1">
        <v>112417.6</v>
      </c>
      <c r="H13" s="1">
        <v>-157807.8</v>
      </c>
      <c r="I13" s="1">
        <v>-118874.8</v>
      </c>
      <c r="K13" s="1">
        <f t="shared" si="0"/>
        <v>401043.3120539601</v>
      </c>
      <c r="L13">
        <v>8</v>
      </c>
      <c r="M13" s="3">
        <f t="shared" si="1"/>
        <v>50130.41400674501</v>
      </c>
      <c r="N13" s="3">
        <f t="shared" si="2"/>
        <v>11269.317068716278</v>
      </c>
      <c r="O13" s="3">
        <f t="shared" si="3"/>
        <v>12694.925</v>
      </c>
      <c r="P13" s="3">
        <f t="shared" si="4"/>
        <v>2853.81914</v>
      </c>
      <c r="R13" s="2">
        <v>45796.77795</v>
      </c>
      <c r="S13" t="s">
        <v>29</v>
      </c>
      <c r="T13" s="10">
        <f t="shared" si="5"/>
        <v>0.2603833807367202</v>
      </c>
      <c r="U13" s="1">
        <v>10</v>
      </c>
    </row>
    <row r="14" spans="1:21" ht="12.75">
      <c r="A14">
        <v>36</v>
      </c>
      <c r="B14" t="s">
        <v>41</v>
      </c>
      <c r="C14">
        <v>112</v>
      </c>
      <c r="D14" s="1">
        <v>824444.7</v>
      </c>
      <c r="E14" s="1">
        <v>2180194</v>
      </c>
      <c r="F14" s="1">
        <v>143253.2</v>
      </c>
      <c r="G14" s="1">
        <v>538739.6</v>
      </c>
      <c r="H14" s="1">
        <v>103030.5</v>
      </c>
      <c r="I14" s="1">
        <v>1142686</v>
      </c>
      <c r="K14" s="1">
        <f t="shared" si="0"/>
        <v>836797.7907883899</v>
      </c>
      <c r="L14">
        <v>0</v>
      </c>
      <c r="M14" s="5"/>
      <c r="N14" s="3"/>
      <c r="O14" s="3"/>
      <c r="P14" s="3"/>
      <c r="S14" t="s">
        <v>41</v>
      </c>
      <c r="T14" s="10">
        <f>K14/E14</f>
        <v>0.3838180413249417</v>
      </c>
      <c r="U14" s="1">
        <v>11</v>
      </c>
    </row>
    <row r="15" spans="13:21" ht="12.75">
      <c r="M15" s="3"/>
      <c r="N15" s="3"/>
      <c r="O15" s="3"/>
      <c r="P15" s="3"/>
      <c r="U15" s="1">
        <v>12</v>
      </c>
    </row>
    <row r="16" spans="1:21" ht="12.75">
      <c r="A16">
        <v>10</v>
      </c>
      <c r="B16" t="s">
        <v>15</v>
      </c>
      <c r="C16">
        <v>111</v>
      </c>
      <c r="D16" s="1">
        <v>-184984.4</v>
      </c>
      <c r="E16" s="1">
        <v>261959.8</v>
      </c>
      <c r="F16" s="1">
        <v>40943.89</v>
      </c>
      <c r="G16" s="1">
        <v>278147.9</v>
      </c>
      <c r="H16" s="1">
        <v>163537.5</v>
      </c>
      <c r="I16" s="1">
        <v>149622.7</v>
      </c>
      <c r="K16" s="1">
        <f aca="true" t="shared" si="6" ref="K16:K21">SQRT(D16^2+F16^2)</f>
        <v>189461.42185598653</v>
      </c>
      <c r="L16">
        <v>9</v>
      </c>
      <c r="M16" s="3">
        <f>K16/L16</f>
        <v>21051.269095109616</v>
      </c>
      <c r="N16" s="3">
        <f>M16*0.2248</f>
        <v>4732.325292580642</v>
      </c>
      <c r="O16" s="3">
        <f>-E16/L16</f>
        <v>-29106.644444444442</v>
      </c>
      <c r="P16" s="3">
        <f>O16*0.2248</f>
        <v>-6543.173671111111</v>
      </c>
      <c r="R16" s="2">
        <v>45796.77795</v>
      </c>
      <c r="S16" t="s">
        <v>15</v>
      </c>
      <c r="T16" s="10">
        <f>N16/(R16-P16*(1-0.118))</f>
        <v>0.0917688955125974</v>
      </c>
      <c r="U16" s="1">
        <v>13</v>
      </c>
    </row>
    <row r="17" spans="1:21" ht="12.75">
      <c r="A17">
        <v>11</v>
      </c>
      <c r="B17" t="s">
        <v>16</v>
      </c>
      <c r="C17">
        <v>111</v>
      </c>
      <c r="D17" s="1">
        <v>-106222.7</v>
      </c>
      <c r="E17" s="1">
        <v>-342047.6</v>
      </c>
      <c r="F17" s="1">
        <v>-15088.55</v>
      </c>
      <c r="G17" s="1">
        <v>-275781.1</v>
      </c>
      <c r="H17" s="1">
        <v>140139.1</v>
      </c>
      <c r="I17" s="1">
        <v>-713393.9</v>
      </c>
      <c r="K17" s="1">
        <f t="shared" si="6"/>
        <v>107288.98515874078</v>
      </c>
      <c r="L17">
        <v>6</v>
      </c>
      <c r="M17" s="3">
        <f>K17/L17</f>
        <v>17881.497526456795</v>
      </c>
      <c r="N17" s="3">
        <f>M17*0.2248</f>
        <v>4019.7606439474876</v>
      </c>
      <c r="O17" s="3">
        <f>-E17/L17</f>
        <v>57007.93333333333</v>
      </c>
      <c r="P17" s="3">
        <f>O17*0.2248</f>
        <v>12815.383413333331</v>
      </c>
      <c r="R17" s="2">
        <v>45796.77795</v>
      </c>
      <c r="S17" t="s">
        <v>16</v>
      </c>
      <c r="T17" s="10">
        <f>N17/(R17-P17*(1-0.118))</f>
        <v>0.11653638658437758</v>
      </c>
      <c r="U17" s="1">
        <v>14</v>
      </c>
    </row>
    <row r="18" spans="1:21" ht="12.75">
      <c r="A18">
        <v>13</v>
      </c>
      <c r="B18" t="s">
        <v>18</v>
      </c>
      <c r="C18">
        <v>111</v>
      </c>
      <c r="D18" s="1">
        <v>69488.6</v>
      </c>
      <c r="E18" s="1">
        <v>-9246.477</v>
      </c>
      <c r="F18" s="1">
        <v>-110845.2</v>
      </c>
      <c r="G18" s="1">
        <v>7344.644</v>
      </c>
      <c r="H18" s="1">
        <v>313745.4</v>
      </c>
      <c r="I18" s="1">
        <v>-19986.15</v>
      </c>
      <c r="K18" s="1">
        <f t="shared" si="6"/>
        <v>130825.54755474941</v>
      </c>
      <c r="L18">
        <v>2</v>
      </c>
      <c r="M18" s="3">
        <f>K18/L18</f>
        <v>65412.77377737471</v>
      </c>
      <c r="N18" s="3">
        <f>M18*0.2248</f>
        <v>14704.791545153834</v>
      </c>
      <c r="O18" s="3">
        <f>-E18/L18</f>
        <v>4623.2385</v>
      </c>
      <c r="P18" s="3">
        <f>O18*0.2248</f>
        <v>1039.3040148</v>
      </c>
      <c r="R18" s="2">
        <v>45796.77795</v>
      </c>
      <c r="S18" t="s">
        <v>18</v>
      </c>
      <c r="T18" s="10">
        <f>N18/(R18-P18*(1-0.118))</f>
        <v>0.3276460541754395</v>
      </c>
      <c r="U18" s="1">
        <v>15</v>
      </c>
    </row>
    <row r="19" spans="1:21" ht="12.75">
      <c r="A19">
        <v>14</v>
      </c>
      <c r="B19" t="s">
        <v>19</v>
      </c>
      <c r="C19">
        <v>111</v>
      </c>
      <c r="D19" s="1">
        <v>90628.22</v>
      </c>
      <c r="E19" s="1">
        <v>-169100.8</v>
      </c>
      <c r="F19" s="1">
        <v>-86981.61</v>
      </c>
      <c r="G19" s="1">
        <v>175745.5</v>
      </c>
      <c r="H19" s="1">
        <v>262780.8</v>
      </c>
      <c r="I19" s="1">
        <v>-328694.1</v>
      </c>
      <c r="K19" s="1">
        <f t="shared" si="6"/>
        <v>125615.58318361819</v>
      </c>
      <c r="L19">
        <v>4</v>
      </c>
      <c r="M19" s="3">
        <f>K19/L19</f>
        <v>31403.895795904547</v>
      </c>
      <c r="N19" s="3">
        <f>M19*0.2248</f>
        <v>7059.595774919342</v>
      </c>
      <c r="O19" s="3">
        <f>-E19/L19</f>
        <v>42275.2</v>
      </c>
      <c r="P19" s="3">
        <f>O19*0.2248</f>
        <v>9503.46496</v>
      </c>
      <c r="R19" s="2">
        <v>45796.77795</v>
      </c>
      <c r="S19" t="s">
        <v>19</v>
      </c>
      <c r="T19" s="10">
        <f>N19/(R19-P19*(1-0.118))</f>
        <v>0.18868497278226018</v>
      </c>
      <c r="U19" s="1">
        <v>16</v>
      </c>
    </row>
    <row r="20" spans="1:21" ht="12.75">
      <c r="A20">
        <v>12</v>
      </c>
      <c r="B20" t="s">
        <v>17</v>
      </c>
      <c r="C20">
        <v>111</v>
      </c>
      <c r="D20" s="1">
        <v>-159440.1</v>
      </c>
      <c r="E20" s="1">
        <v>94054.41</v>
      </c>
      <c r="F20" s="1">
        <v>7101.217</v>
      </c>
      <c r="G20" s="1">
        <v>-101784.3</v>
      </c>
      <c r="H20" s="1">
        <v>-173583.9</v>
      </c>
      <c r="I20" s="1">
        <v>78258.89</v>
      </c>
      <c r="K20" s="1">
        <f t="shared" si="6"/>
        <v>159598.16029920612</v>
      </c>
      <c r="L20">
        <v>5</v>
      </c>
      <c r="M20" s="3">
        <f>K20/L20</f>
        <v>31919.632059841224</v>
      </c>
      <c r="N20" s="3">
        <f>M20*0.2248</f>
        <v>7175.533287052307</v>
      </c>
      <c r="O20" s="3">
        <f>-E20/L20</f>
        <v>-18810.882</v>
      </c>
      <c r="P20" s="3">
        <f>O20*0.2248</f>
        <v>-4228.6862736</v>
      </c>
      <c r="R20" s="2">
        <v>45796.77795</v>
      </c>
      <c r="S20" t="s">
        <v>17</v>
      </c>
      <c r="T20" s="10">
        <f>N20/(R20-P20*(1-0.118))</f>
        <v>0.14488276567773226</v>
      </c>
      <c r="U20" s="1">
        <v>17</v>
      </c>
    </row>
    <row r="21" spans="1:21" ht="12.75">
      <c r="A21">
        <v>35</v>
      </c>
      <c r="B21" t="s">
        <v>40</v>
      </c>
      <c r="C21">
        <v>111</v>
      </c>
      <c r="D21" s="1">
        <v>279007.4</v>
      </c>
      <c r="E21" s="1">
        <v>2021574</v>
      </c>
      <c r="F21" s="1">
        <v>620865.1</v>
      </c>
      <c r="G21" s="1">
        <v>199153.3</v>
      </c>
      <c r="H21" s="1">
        <v>-1127514</v>
      </c>
      <c r="I21" s="1">
        <v>1225803</v>
      </c>
      <c r="K21" s="1">
        <f t="shared" si="6"/>
        <v>680675.1072668737</v>
      </c>
      <c r="L21">
        <v>0</v>
      </c>
      <c r="M21" s="5"/>
      <c r="N21" s="3"/>
      <c r="O21" s="3"/>
      <c r="P21" s="3"/>
      <c r="S21" t="s">
        <v>40</v>
      </c>
      <c r="T21" s="10">
        <f>K21/E21</f>
        <v>0.33670551128322473</v>
      </c>
      <c r="U21" s="1">
        <v>18</v>
      </c>
    </row>
    <row r="22" spans="13:21" ht="12.75">
      <c r="M22" s="3"/>
      <c r="N22" s="3"/>
      <c r="O22" s="3"/>
      <c r="P22" s="3"/>
      <c r="U22" s="1">
        <v>19</v>
      </c>
    </row>
    <row r="23" spans="1:21" ht="12.75">
      <c r="A23">
        <v>1</v>
      </c>
      <c r="B23" t="s">
        <v>6</v>
      </c>
      <c r="C23">
        <v>0</v>
      </c>
      <c r="D23" s="1">
        <v>95112.74</v>
      </c>
      <c r="E23" s="1">
        <v>274793.5</v>
      </c>
      <c r="F23" s="1">
        <v>146585.1</v>
      </c>
      <c r="G23" s="1">
        <v>298837.4</v>
      </c>
      <c r="H23" s="1">
        <v>-202565.7</v>
      </c>
      <c r="I23" s="1">
        <v>180521.5</v>
      </c>
      <c r="K23" s="1">
        <f>SQRT(D23^2+F23^2)</f>
        <v>174738.73311981407</v>
      </c>
      <c r="L23">
        <v>4</v>
      </c>
      <c r="M23" s="3">
        <f>K23/L23</f>
        <v>43684.68327995352</v>
      </c>
      <c r="N23" s="3">
        <f>M23*0.2248</f>
        <v>9820.31680133355</v>
      </c>
      <c r="O23" s="3">
        <f>-E23/L23</f>
        <v>-68698.375</v>
      </c>
      <c r="P23" s="3">
        <f>O23*0.2248</f>
        <v>-15443.3947</v>
      </c>
      <c r="R23" s="2">
        <v>45796.77795</v>
      </c>
      <c r="S23" t="s">
        <v>6</v>
      </c>
      <c r="T23" s="10">
        <f>N23/(R23-P23*(1-0.118))</f>
        <v>0.16527552677050283</v>
      </c>
      <c r="U23" s="1">
        <v>20</v>
      </c>
    </row>
    <row r="24" spans="1:21" ht="12.75">
      <c r="A24">
        <v>2</v>
      </c>
      <c r="B24" t="s">
        <v>7</v>
      </c>
      <c r="C24">
        <v>0</v>
      </c>
      <c r="D24" s="1">
        <v>-114049.2</v>
      </c>
      <c r="E24" s="1">
        <v>-264010.8</v>
      </c>
      <c r="F24" s="1">
        <v>-96373.46</v>
      </c>
      <c r="G24" s="1">
        <v>-291453.6</v>
      </c>
      <c r="H24" s="1">
        <v>359440.4</v>
      </c>
      <c r="I24" s="1">
        <v>-533990.4</v>
      </c>
      <c r="K24" s="1">
        <f>SQRT(D24^2+F24^2)</f>
        <v>149315.31673948123</v>
      </c>
      <c r="L24">
        <v>6</v>
      </c>
      <c r="M24" s="3">
        <f>K24/L24</f>
        <v>24885.886123246873</v>
      </c>
      <c r="N24" s="3">
        <f>M24*0.2248</f>
        <v>5594.3472005058975</v>
      </c>
      <c r="O24" s="3">
        <f>-E24/L24</f>
        <v>44001.799999999996</v>
      </c>
      <c r="P24" s="3">
        <f>O24*0.2248</f>
        <v>9891.60464</v>
      </c>
      <c r="R24" s="2">
        <v>45796.77795</v>
      </c>
      <c r="S24" t="s">
        <v>7</v>
      </c>
      <c r="T24" s="10">
        <f>N24/(R24-P24*(1-0.118))</f>
        <v>0.15090336254314377</v>
      </c>
      <c r="U24" s="1">
        <v>21</v>
      </c>
    </row>
    <row r="25" spans="1:21" ht="12.75">
      <c r="A25">
        <v>4</v>
      </c>
      <c r="B25" t="s">
        <v>9</v>
      </c>
      <c r="C25">
        <v>0</v>
      </c>
      <c r="D25" s="1">
        <v>130636.3</v>
      </c>
      <c r="E25" s="1">
        <v>-267431.1</v>
      </c>
      <c r="F25" s="1">
        <v>-104112.2</v>
      </c>
      <c r="G25" s="1">
        <v>285958.4</v>
      </c>
      <c r="H25" s="1">
        <v>390987.4</v>
      </c>
      <c r="I25" s="1">
        <v>-548807.4</v>
      </c>
      <c r="K25" s="1">
        <f>SQRT(D25^2+F25^2)</f>
        <v>167048.47519965575</v>
      </c>
      <c r="L25">
        <v>6</v>
      </c>
      <c r="M25" s="3">
        <f>K25/L25</f>
        <v>27841.412533275958</v>
      </c>
      <c r="N25" s="3">
        <f>M25*0.2248</f>
        <v>6258.749537480436</v>
      </c>
      <c r="O25" s="3">
        <f>-E25/L25</f>
        <v>44571.85</v>
      </c>
      <c r="P25" s="3">
        <f>O25*0.2248</f>
        <v>10019.75188</v>
      </c>
      <c r="R25" s="2">
        <v>45796.77795</v>
      </c>
      <c r="S25" t="s">
        <v>9</v>
      </c>
      <c r="T25" s="10">
        <f>N25/(R25-P25*(1-0.118))</f>
        <v>0.16934140852965981</v>
      </c>
      <c r="U25" s="1">
        <v>22</v>
      </c>
    </row>
    <row r="26" spans="1:21" ht="12.75">
      <c r="A26">
        <v>3</v>
      </c>
      <c r="B26" t="s">
        <v>8</v>
      </c>
      <c r="C26">
        <v>0</v>
      </c>
      <c r="D26" s="1">
        <v>-134578</v>
      </c>
      <c r="E26" s="1">
        <v>358213.9</v>
      </c>
      <c r="F26" s="1">
        <v>164325</v>
      </c>
      <c r="G26" s="1">
        <v>-391740.4</v>
      </c>
      <c r="H26" s="1">
        <v>-252227.1</v>
      </c>
      <c r="I26" s="1">
        <v>242267.1</v>
      </c>
      <c r="K26" s="1">
        <f>SQRT(D26^2+F26^2)</f>
        <v>212400.4324595409</v>
      </c>
      <c r="L26">
        <v>4</v>
      </c>
      <c r="M26" s="3">
        <f>K26/L26</f>
        <v>53100.108114885224</v>
      </c>
      <c r="N26" s="3">
        <f>M26*0.2248</f>
        <v>11936.904304226198</v>
      </c>
      <c r="O26" s="3">
        <f>-E26/L26</f>
        <v>-89553.475</v>
      </c>
      <c r="P26" s="3">
        <f>O26*0.2248</f>
        <v>-20131.621180000002</v>
      </c>
      <c r="R26" s="2">
        <v>45796.77795</v>
      </c>
      <c r="S26" t="s">
        <v>8</v>
      </c>
      <c r="T26" s="10">
        <f>N26/(R26-P26*(1-0.118))</f>
        <v>0.18782636742709916</v>
      </c>
      <c r="U26" s="1">
        <v>23</v>
      </c>
    </row>
    <row r="27" spans="1:21" ht="12.75">
      <c r="A27">
        <v>31</v>
      </c>
      <c r="B27" t="s">
        <v>36</v>
      </c>
      <c r="C27">
        <v>0</v>
      </c>
      <c r="D27" s="1">
        <v>17934.96</v>
      </c>
      <c r="E27" s="1">
        <v>2375919</v>
      </c>
      <c r="F27" s="1">
        <v>831429.1</v>
      </c>
      <c r="G27" s="1">
        <v>43336.01</v>
      </c>
      <c r="H27" s="1">
        <v>-1081936</v>
      </c>
      <c r="I27" s="1">
        <v>1830166</v>
      </c>
      <c r="K27" s="1">
        <f>SQRT(D27^2+F27^2)</f>
        <v>831622.5172017721</v>
      </c>
      <c r="L27">
        <v>0</v>
      </c>
      <c r="M27" s="5"/>
      <c r="N27" s="3"/>
      <c r="O27" s="3"/>
      <c r="P27" s="3"/>
      <c r="S27" t="s">
        <v>36</v>
      </c>
      <c r="T27" s="10">
        <f>K27/E27</f>
        <v>0.35002140948482335</v>
      </c>
      <c r="U27" s="1">
        <v>24</v>
      </c>
    </row>
    <row r="28" spans="13:21" ht="12.75">
      <c r="M28" s="3"/>
      <c r="N28" s="3"/>
      <c r="O28" s="3"/>
      <c r="P28" s="3"/>
      <c r="U28" s="1">
        <v>25</v>
      </c>
    </row>
    <row r="29" spans="1:21" ht="12.75">
      <c r="A29">
        <v>5</v>
      </c>
      <c r="B29" t="s">
        <v>10</v>
      </c>
      <c r="C29">
        <v>101</v>
      </c>
      <c r="D29" s="1">
        <v>122450.5</v>
      </c>
      <c r="E29" s="1">
        <v>44553.73</v>
      </c>
      <c r="F29" s="1">
        <v>-20485.89</v>
      </c>
      <c r="G29" s="1">
        <v>42935.16</v>
      </c>
      <c r="H29" s="1">
        <v>-101515.4</v>
      </c>
      <c r="I29" s="1">
        <v>24113.43</v>
      </c>
      <c r="K29" s="1">
        <f aca="true" t="shared" si="7" ref="K29:K34">SQRT(D29^2+F29^2)</f>
        <v>124152.31225934578</v>
      </c>
      <c r="L29">
        <v>5</v>
      </c>
      <c r="M29" s="3">
        <f>K29/L29</f>
        <v>24830.462451869156</v>
      </c>
      <c r="N29" s="3">
        <f>M29*0.2248</f>
        <v>5581.887959180186</v>
      </c>
      <c r="O29" s="3">
        <f>-E29/L29</f>
        <v>-8910.746000000001</v>
      </c>
      <c r="P29" s="3">
        <f>O29*0.2248</f>
        <v>-2003.1357008000002</v>
      </c>
      <c r="R29" s="2">
        <v>45796.77795</v>
      </c>
      <c r="S29" t="s">
        <v>10</v>
      </c>
      <c r="T29" s="10">
        <f>N29/(R29-P29*(1-0.118))</f>
        <v>0.11735643587977428</v>
      </c>
      <c r="U29" s="1">
        <v>26</v>
      </c>
    </row>
    <row r="30" spans="1:21" ht="12.75">
      <c r="A30">
        <v>6</v>
      </c>
      <c r="B30" t="s">
        <v>11</v>
      </c>
      <c r="C30">
        <v>101</v>
      </c>
      <c r="D30" s="1">
        <v>-69496.85</v>
      </c>
      <c r="E30" s="1">
        <v>-209821.7</v>
      </c>
      <c r="F30" s="1">
        <v>-83758.06</v>
      </c>
      <c r="G30" s="1">
        <v>-222079</v>
      </c>
      <c r="H30" s="1">
        <v>234190.1</v>
      </c>
      <c r="I30" s="1">
        <v>-400415.3</v>
      </c>
      <c r="K30" s="1">
        <f t="shared" si="7"/>
        <v>108835.76973994396</v>
      </c>
      <c r="L30">
        <v>4</v>
      </c>
      <c r="M30" s="3">
        <f>K30/L30</f>
        <v>27208.94243498599</v>
      </c>
      <c r="N30" s="3">
        <f>M30*0.2248</f>
        <v>6116.570259384851</v>
      </c>
      <c r="O30" s="3">
        <f>-E30/L30</f>
        <v>52455.425</v>
      </c>
      <c r="P30" s="3">
        <f>O30*0.2248</f>
        <v>11791.97954</v>
      </c>
      <c r="R30" s="2">
        <v>45796.77795</v>
      </c>
      <c r="S30" t="s">
        <v>11</v>
      </c>
      <c r="T30" s="10">
        <f>N30/(R30-P30*(1-0.118))</f>
        <v>0.17280276623989585</v>
      </c>
      <c r="U30" s="1">
        <v>27</v>
      </c>
    </row>
    <row r="31" spans="1:21" ht="12.75">
      <c r="A31">
        <v>7</v>
      </c>
      <c r="B31" t="s">
        <v>12</v>
      </c>
      <c r="C31">
        <v>101</v>
      </c>
      <c r="D31" s="1">
        <v>-63723.67</v>
      </c>
      <c r="E31" s="1">
        <v>28396.8</v>
      </c>
      <c r="F31" s="1">
        <v>-95274.65</v>
      </c>
      <c r="G31" s="1">
        <v>14186.5</v>
      </c>
      <c r="H31" s="1">
        <v>272203.6</v>
      </c>
      <c r="I31" s="1">
        <v>71173.5</v>
      </c>
      <c r="K31" s="1">
        <f t="shared" si="7"/>
        <v>114620.96252820162</v>
      </c>
      <c r="L31">
        <v>2</v>
      </c>
      <c r="M31" s="3">
        <f>K31/L31</f>
        <v>57310.48126410081</v>
      </c>
      <c r="N31" s="3">
        <f>M31*0.2248</f>
        <v>12883.396188169861</v>
      </c>
      <c r="O31" s="3">
        <f>-E31/L31</f>
        <v>-14198.4</v>
      </c>
      <c r="P31" s="3">
        <f>O31*0.2248</f>
        <v>-3191.80032</v>
      </c>
      <c r="R31" s="2">
        <v>45796.77795</v>
      </c>
      <c r="S31" t="s">
        <v>12</v>
      </c>
      <c r="T31" s="10">
        <f>N31/(R31-P31*(1-0.118))</f>
        <v>0.26502531358507037</v>
      </c>
      <c r="U31" s="1">
        <v>28</v>
      </c>
    </row>
    <row r="32" spans="1:21" ht="12.75">
      <c r="A32">
        <v>9</v>
      </c>
      <c r="B32" t="s">
        <v>14</v>
      </c>
      <c r="C32">
        <v>101</v>
      </c>
      <c r="D32" s="1">
        <v>130646.1</v>
      </c>
      <c r="E32" s="1">
        <v>-357915</v>
      </c>
      <c r="F32" s="1">
        <v>-49856.55</v>
      </c>
      <c r="G32" s="1">
        <v>290116.8</v>
      </c>
      <c r="H32" s="1">
        <v>235814</v>
      </c>
      <c r="I32" s="1">
        <v>-740738.4</v>
      </c>
      <c r="K32" s="1">
        <f t="shared" si="7"/>
        <v>139835.9003371899</v>
      </c>
      <c r="L32">
        <v>6</v>
      </c>
      <c r="M32" s="3">
        <f>K32/L32</f>
        <v>23305.98338953165</v>
      </c>
      <c r="N32" s="3">
        <f>M32*0.2248</f>
        <v>5239.185065966715</v>
      </c>
      <c r="O32" s="3">
        <f>-E32/L32</f>
        <v>59652.5</v>
      </c>
      <c r="P32" s="3">
        <f>O32*0.2248</f>
        <v>13409.882</v>
      </c>
      <c r="R32" s="2">
        <v>45796.77795</v>
      </c>
      <c r="S32" t="s">
        <v>14</v>
      </c>
      <c r="T32" s="10">
        <f>N32/(R32-P32*(1-0.118))</f>
        <v>0.15423311410052576</v>
      </c>
      <c r="U32" s="1">
        <v>29</v>
      </c>
    </row>
    <row r="33" spans="1:21" ht="12.75">
      <c r="A33">
        <v>8</v>
      </c>
      <c r="B33" t="s">
        <v>13</v>
      </c>
      <c r="C33">
        <v>101</v>
      </c>
      <c r="D33" s="1">
        <v>162595.7</v>
      </c>
      <c r="E33" s="1">
        <v>299667.4</v>
      </c>
      <c r="F33" s="1">
        <v>35113.64</v>
      </c>
      <c r="G33" s="1">
        <v>-319714.6</v>
      </c>
      <c r="H33" s="1">
        <v>139042.7</v>
      </c>
      <c r="I33" s="1">
        <v>180060.9</v>
      </c>
      <c r="K33" s="1">
        <f t="shared" si="7"/>
        <v>166344.009127289</v>
      </c>
      <c r="L33">
        <v>9</v>
      </c>
      <c r="M33" s="3">
        <f>K33/L33</f>
        <v>18482.66768080989</v>
      </c>
      <c r="N33" s="3">
        <f>M33*0.2248</f>
        <v>4154.903694646063</v>
      </c>
      <c r="O33" s="3">
        <f>-E33/L33</f>
        <v>-33296.37777777778</v>
      </c>
      <c r="P33" s="3">
        <f>O33*0.2248</f>
        <v>-7485.025724444445</v>
      </c>
      <c r="R33" s="2">
        <v>45796.77795</v>
      </c>
      <c r="S33" t="s">
        <v>13</v>
      </c>
      <c r="T33" s="10">
        <f>N33/(R33-P33*(1-0.118))</f>
        <v>0.07929421821970006</v>
      </c>
      <c r="U33" s="1">
        <v>30</v>
      </c>
    </row>
    <row r="34" spans="1:21" ht="12.75">
      <c r="A34">
        <v>32</v>
      </c>
      <c r="B34" t="s">
        <v>37</v>
      </c>
      <c r="C34">
        <v>101</v>
      </c>
      <c r="D34" s="1">
        <v>-268434.5</v>
      </c>
      <c r="E34" s="1">
        <v>2046372</v>
      </c>
      <c r="F34" s="1">
        <v>665308.8</v>
      </c>
      <c r="G34" s="1">
        <v>-197622.5</v>
      </c>
      <c r="H34" s="1">
        <v>-1167626</v>
      </c>
      <c r="I34" s="1">
        <v>1245829</v>
      </c>
      <c r="K34" s="1">
        <f t="shared" si="7"/>
        <v>717420.9922686191</v>
      </c>
      <c r="L34">
        <v>0</v>
      </c>
      <c r="M34" s="5"/>
      <c r="N34" s="3"/>
      <c r="O34" s="3"/>
      <c r="P34" s="3"/>
      <c r="S34" t="s">
        <v>37</v>
      </c>
      <c r="T34" s="10">
        <f>K34/E34</f>
        <v>0.3505819041057145</v>
      </c>
      <c r="U34" s="1">
        <v>31</v>
      </c>
    </row>
    <row r="35" spans="13:21" ht="12.75">
      <c r="M35" s="3"/>
      <c r="N35" s="3"/>
      <c r="O35" s="3"/>
      <c r="P35" s="3"/>
      <c r="U35" s="1">
        <v>32</v>
      </c>
    </row>
    <row r="36" spans="1:21" ht="12.75">
      <c r="A36">
        <v>15</v>
      </c>
      <c r="B36" t="s">
        <v>20</v>
      </c>
      <c r="C36">
        <v>102</v>
      </c>
      <c r="D36" s="1">
        <v>-305645.4</v>
      </c>
      <c r="E36" s="1">
        <v>-125911.5</v>
      </c>
      <c r="F36" s="1">
        <v>293769.5</v>
      </c>
      <c r="G36" s="1">
        <v>-136891.6</v>
      </c>
      <c r="H36" s="1">
        <v>-143334.6</v>
      </c>
      <c r="I36" s="1">
        <v>-153902</v>
      </c>
      <c r="K36" s="1">
        <f aca="true" t="shared" si="8" ref="K36:K42">SQRT(D36^2+F36^2)</f>
        <v>423933.52034418087</v>
      </c>
      <c r="L36">
        <v>8</v>
      </c>
      <c r="M36" s="3">
        <f aca="true" t="shared" si="9" ref="M36:M41">K36/L36</f>
        <v>52991.69004302261</v>
      </c>
      <c r="N36" s="3">
        <f aca="true" t="shared" si="10" ref="N36:N41">M36*0.2248</f>
        <v>11912.531921671482</v>
      </c>
      <c r="O36" s="3">
        <f aca="true" t="shared" si="11" ref="O36:O41">-E36/L36</f>
        <v>15738.9375</v>
      </c>
      <c r="P36" s="3">
        <f aca="true" t="shared" si="12" ref="P36:P41">O36*0.2248</f>
        <v>3538.11315</v>
      </c>
      <c r="R36" s="2">
        <v>45796.77795</v>
      </c>
      <c r="S36" t="s">
        <v>20</v>
      </c>
      <c r="T36" s="10">
        <f aca="true" t="shared" si="13" ref="T36:T41">N36/(R36-P36*(1-0.118))</f>
        <v>0.2791378446666846</v>
      </c>
      <c r="U36" s="1">
        <v>33</v>
      </c>
    </row>
    <row r="37" spans="1:21" ht="12.75">
      <c r="A37">
        <v>16</v>
      </c>
      <c r="B37" t="s">
        <v>21</v>
      </c>
      <c r="C37">
        <v>102</v>
      </c>
      <c r="D37" s="1">
        <v>102814</v>
      </c>
      <c r="E37" s="1">
        <v>-41616.64</v>
      </c>
      <c r="F37" s="1">
        <v>70033.08</v>
      </c>
      <c r="G37" s="1">
        <v>-39654.57</v>
      </c>
      <c r="H37" s="1">
        <v>-236706.1</v>
      </c>
      <c r="I37" s="1">
        <v>-72344.08</v>
      </c>
      <c r="K37" s="1">
        <f t="shared" si="8"/>
        <v>124399.9633853901</v>
      </c>
      <c r="L37">
        <v>3</v>
      </c>
      <c r="M37" s="3">
        <f t="shared" si="9"/>
        <v>41466.6544617967</v>
      </c>
      <c r="N37" s="3">
        <f t="shared" si="10"/>
        <v>9321.703923011899</v>
      </c>
      <c r="O37" s="3">
        <f t="shared" si="11"/>
        <v>13872.213333333333</v>
      </c>
      <c r="P37" s="3">
        <f t="shared" si="12"/>
        <v>3118.4735573333332</v>
      </c>
      <c r="R37" s="2">
        <v>45796.77795</v>
      </c>
      <c r="S37" t="s">
        <v>21</v>
      </c>
      <c r="T37" s="10">
        <f t="shared" si="13"/>
        <v>0.21655072163758785</v>
      </c>
      <c r="U37" s="1">
        <v>34</v>
      </c>
    </row>
    <row r="38" spans="1:21" ht="12.75">
      <c r="A38">
        <v>17</v>
      </c>
      <c r="B38" t="s">
        <v>22</v>
      </c>
      <c r="C38">
        <v>102</v>
      </c>
      <c r="D38" s="1">
        <v>-3513.383</v>
      </c>
      <c r="E38" s="1">
        <v>-70526.08</v>
      </c>
      <c r="F38" s="1">
        <v>-113693.4</v>
      </c>
      <c r="G38" s="1">
        <v>15654.89</v>
      </c>
      <c r="H38" s="1">
        <v>270138.7</v>
      </c>
      <c r="I38" s="1">
        <v>-162485.3</v>
      </c>
      <c r="K38" s="1">
        <f t="shared" si="8"/>
        <v>113747.67278351099</v>
      </c>
      <c r="L38">
        <v>6</v>
      </c>
      <c r="M38" s="3">
        <f t="shared" si="9"/>
        <v>18957.9454639185</v>
      </c>
      <c r="N38" s="3">
        <f t="shared" si="10"/>
        <v>4261.746140288878</v>
      </c>
      <c r="O38" s="3">
        <f t="shared" si="11"/>
        <v>11754.346666666666</v>
      </c>
      <c r="P38" s="3">
        <f t="shared" si="12"/>
        <v>2642.3771306666667</v>
      </c>
      <c r="R38" s="2">
        <v>45796.77795</v>
      </c>
      <c r="S38" t="s">
        <v>22</v>
      </c>
      <c r="T38" s="10">
        <f t="shared" si="13"/>
        <v>0.09804735658494729</v>
      </c>
      <c r="U38" s="1">
        <v>35</v>
      </c>
    </row>
    <row r="39" spans="1:22" ht="12.75">
      <c r="A39">
        <v>19</v>
      </c>
      <c r="B39" t="s">
        <v>24</v>
      </c>
      <c r="C39">
        <v>102</v>
      </c>
      <c r="D39" s="1">
        <v>28078.5</v>
      </c>
      <c r="E39" s="1">
        <v>-86412.98</v>
      </c>
      <c r="F39" s="1">
        <v>-5365.357</v>
      </c>
      <c r="G39" s="1">
        <v>51340.82</v>
      </c>
      <c r="H39" s="1">
        <v>27956.19</v>
      </c>
      <c r="I39" s="1">
        <v>-176100.7</v>
      </c>
      <c r="K39" s="1">
        <f t="shared" si="8"/>
        <v>28586.5216139958</v>
      </c>
      <c r="L39">
        <v>2</v>
      </c>
      <c r="M39" s="3">
        <f t="shared" si="9"/>
        <v>14293.2608069979</v>
      </c>
      <c r="N39" s="3">
        <f t="shared" si="10"/>
        <v>3213.125029413128</v>
      </c>
      <c r="O39" s="3">
        <f t="shared" si="11"/>
        <v>43206.49</v>
      </c>
      <c r="P39" s="3">
        <f t="shared" si="12"/>
        <v>9712.818952</v>
      </c>
      <c r="R39" s="2">
        <v>45796.77795</v>
      </c>
      <c r="S39" t="s">
        <v>24</v>
      </c>
      <c r="T39" s="10">
        <f t="shared" si="13"/>
        <v>0.08630456210161502</v>
      </c>
      <c r="U39" s="1">
        <v>36</v>
      </c>
      <c r="V39" s="12"/>
    </row>
    <row r="40" spans="1:22" ht="12.75">
      <c r="A40">
        <v>20</v>
      </c>
      <c r="B40" t="s">
        <v>25</v>
      </c>
      <c r="C40">
        <v>102</v>
      </c>
      <c r="D40" s="1">
        <v>49743.22</v>
      </c>
      <c r="E40" s="1">
        <v>-382959.3</v>
      </c>
      <c r="F40" s="1">
        <v>76421.83</v>
      </c>
      <c r="G40" s="1">
        <v>333848.8</v>
      </c>
      <c r="H40" s="1">
        <v>-96685.92</v>
      </c>
      <c r="I40" s="1">
        <v>-670595.2</v>
      </c>
      <c r="K40" s="1">
        <f t="shared" si="8"/>
        <v>91184.88929925452</v>
      </c>
      <c r="L40">
        <v>5</v>
      </c>
      <c r="M40" s="3">
        <f t="shared" si="9"/>
        <v>18236.977859850904</v>
      </c>
      <c r="N40" s="3">
        <f t="shared" si="10"/>
        <v>4099.6726228944835</v>
      </c>
      <c r="O40" s="3">
        <f t="shared" si="11"/>
        <v>76591.86</v>
      </c>
      <c r="P40" s="3">
        <f t="shared" si="12"/>
        <v>17217.850128000002</v>
      </c>
      <c r="R40" s="2">
        <v>45796.77795</v>
      </c>
      <c r="S40" t="s">
        <v>25</v>
      </c>
      <c r="T40" s="10">
        <f t="shared" si="13"/>
        <v>0.13392968615194928</v>
      </c>
      <c r="U40" s="1">
        <v>37</v>
      </c>
      <c r="V40" s="12"/>
    </row>
    <row r="41" spans="1:21" ht="12.75">
      <c r="A41">
        <v>18</v>
      </c>
      <c r="B41" t="s">
        <v>23</v>
      </c>
      <c r="C41">
        <v>102</v>
      </c>
      <c r="D41" s="1">
        <v>250109.8</v>
      </c>
      <c r="E41" s="1">
        <v>257241.8</v>
      </c>
      <c r="F41" s="1">
        <v>46438.51</v>
      </c>
      <c r="G41" s="1">
        <v>-258011.7</v>
      </c>
      <c r="H41" s="1">
        <v>197393.6</v>
      </c>
      <c r="I41" s="1">
        <v>183224.8</v>
      </c>
      <c r="K41" s="1">
        <f t="shared" si="8"/>
        <v>254384.44776963096</v>
      </c>
      <c r="L41">
        <v>5</v>
      </c>
      <c r="M41" s="3">
        <f t="shared" si="9"/>
        <v>50876.889553926194</v>
      </c>
      <c r="N41" s="3">
        <f t="shared" si="10"/>
        <v>11437.124771722609</v>
      </c>
      <c r="O41" s="3">
        <f t="shared" si="11"/>
        <v>-51448.36</v>
      </c>
      <c r="P41" s="3">
        <f t="shared" si="12"/>
        <v>-11565.591328</v>
      </c>
      <c r="R41" s="2">
        <v>45796.77795</v>
      </c>
      <c r="S41" t="s">
        <v>23</v>
      </c>
      <c r="T41" s="10">
        <f t="shared" si="13"/>
        <v>0.2042430165987278</v>
      </c>
      <c r="U41" s="1">
        <v>38</v>
      </c>
    </row>
    <row r="42" spans="1:21" ht="12.75">
      <c r="A42">
        <v>33</v>
      </c>
      <c r="B42" t="s">
        <v>38</v>
      </c>
      <c r="C42">
        <v>102</v>
      </c>
      <c r="D42" s="1">
        <v>-787795</v>
      </c>
      <c r="E42" s="1">
        <v>2175434</v>
      </c>
      <c r="F42" s="1">
        <v>128417.9</v>
      </c>
      <c r="G42" s="1">
        <v>-557122.8</v>
      </c>
      <c r="H42" s="1">
        <v>115377.2</v>
      </c>
      <c r="I42" s="1">
        <v>1143331</v>
      </c>
      <c r="K42" s="1">
        <f t="shared" si="8"/>
        <v>798193.0337114012</v>
      </c>
      <c r="L42">
        <v>0</v>
      </c>
      <c r="M42" s="5"/>
      <c r="N42" s="3"/>
      <c r="O42" s="3"/>
      <c r="P42" s="3"/>
      <c r="S42" t="s">
        <v>38</v>
      </c>
      <c r="T42" s="10">
        <f>K42/E42</f>
        <v>0.3669120891332034</v>
      </c>
      <c r="U42" s="1">
        <v>39</v>
      </c>
    </row>
    <row r="43" spans="13:21" ht="12.75">
      <c r="M43" s="3"/>
      <c r="N43" s="3"/>
      <c r="O43" s="3"/>
      <c r="P43" s="3"/>
      <c r="U43" s="1">
        <v>40</v>
      </c>
    </row>
    <row r="44" spans="1:21" ht="12.75">
      <c r="A44">
        <v>27</v>
      </c>
      <c r="B44" t="s">
        <v>32</v>
      </c>
      <c r="C44">
        <v>103</v>
      </c>
      <c r="D44" s="1">
        <v>-409017.9</v>
      </c>
      <c r="E44" s="1">
        <v>-310719.9</v>
      </c>
      <c r="F44" s="1">
        <v>-279451.7</v>
      </c>
      <c r="G44" s="1">
        <v>-285716.4</v>
      </c>
      <c r="H44" s="1">
        <v>931330.2</v>
      </c>
      <c r="I44" s="1">
        <v>-580026.1</v>
      </c>
      <c r="K44" s="1">
        <f>SQRT(D44^2+F44^2)</f>
        <v>495367.4344900965</v>
      </c>
      <c r="L44">
        <v>16</v>
      </c>
      <c r="M44" s="3">
        <f>K44/L44</f>
        <v>30960.464655631033</v>
      </c>
      <c r="N44" s="3">
        <f>M44*0.2248</f>
        <v>6959.912454585856</v>
      </c>
      <c r="O44" s="3">
        <f>-E44/L44</f>
        <v>19419.99375</v>
      </c>
      <c r="P44" s="3">
        <f>O44*0.2248</f>
        <v>4365.614595</v>
      </c>
      <c r="R44" s="2">
        <v>45796.77795</v>
      </c>
      <c r="S44" t="s">
        <v>32</v>
      </c>
      <c r="T44" s="10">
        <f>N44/(R44-P44*(1-0.118))</f>
        <v>0.16592432418148342</v>
      </c>
      <c r="U44" s="1">
        <v>41</v>
      </c>
    </row>
    <row r="45" spans="1:21" ht="12.75">
      <c r="A45">
        <v>28</v>
      </c>
      <c r="B45" t="s">
        <v>33</v>
      </c>
      <c r="C45">
        <v>103</v>
      </c>
      <c r="D45" s="1">
        <v>376411.7</v>
      </c>
      <c r="E45" s="1">
        <v>-227264.1</v>
      </c>
      <c r="F45" s="1">
        <v>-62556.39</v>
      </c>
      <c r="G45" s="1">
        <v>167416.7</v>
      </c>
      <c r="H45" s="1">
        <v>440416.7</v>
      </c>
      <c r="I45" s="1">
        <v>-463905</v>
      </c>
      <c r="K45" s="1">
        <f>SQRT(D45^2+F45^2)</f>
        <v>381574.4617066531</v>
      </c>
      <c r="L45">
        <v>16</v>
      </c>
      <c r="M45" s="3">
        <f>K45/L45</f>
        <v>23848.40385666582</v>
      </c>
      <c r="N45" s="3">
        <f>M45*0.2248</f>
        <v>5361.1211869784765</v>
      </c>
      <c r="O45" s="3">
        <f>-E45/L45</f>
        <v>14204.00625</v>
      </c>
      <c r="P45" s="3">
        <f>O45*0.2248</f>
        <v>3193.060605</v>
      </c>
      <c r="R45" s="2">
        <v>45796.77795</v>
      </c>
      <c r="S45" t="s">
        <v>33</v>
      </c>
      <c r="T45" s="10">
        <f>N45/(R45-P45*(1-0.118))</f>
        <v>0.12473380659902687</v>
      </c>
      <c r="U45" s="1">
        <v>42</v>
      </c>
    </row>
    <row r="46" spans="1:21" ht="12.75">
      <c r="A46">
        <v>34</v>
      </c>
      <c r="B46" t="s">
        <v>39</v>
      </c>
      <c r="C46">
        <v>103</v>
      </c>
      <c r="D46" s="1">
        <v>18462.41</v>
      </c>
      <c r="E46" s="1">
        <v>2643410</v>
      </c>
      <c r="F46" s="1">
        <v>-340357.7</v>
      </c>
      <c r="G46" s="1">
        <v>-2538.011</v>
      </c>
      <c r="H46" s="1">
        <v>888607.4</v>
      </c>
      <c r="I46" s="1">
        <v>1357743</v>
      </c>
      <c r="K46" s="1">
        <f>SQRT(D46^2+F46^2)</f>
        <v>340858.07095079636</v>
      </c>
      <c r="L46">
        <v>0</v>
      </c>
      <c r="M46" s="5"/>
      <c r="N46" s="3"/>
      <c r="O46" s="3"/>
      <c r="P46" s="3"/>
      <c r="S46" t="s">
        <v>39</v>
      </c>
      <c r="T46" s="10">
        <f>K46/E46</f>
        <v>0.1289463499611473</v>
      </c>
      <c r="U46" s="1">
        <v>43</v>
      </c>
    </row>
    <row r="47" spans="13:16" ht="12.75">
      <c r="M47" s="3"/>
      <c r="N47" s="3"/>
      <c r="O47" s="3"/>
      <c r="P47" s="3"/>
    </row>
    <row r="48" spans="1:20" ht="12.75">
      <c r="A48" s="4" t="s">
        <v>57</v>
      </c>
      <c r="M48" s="3"/>
      <c r="N48" s="6">
        <f>MAX(N4:N39)</f>
        <v>14704.791545153834</v>
      </c>
      <c r="O48" s="3"/>
      <c r="P48" s="6">
        <f>MAX(P4:P39)</f>
        <v>13436.911952</v>
      </c>
      <c r="T48" s="11">
        <f>MAX(T4:T39)</f>
        <v>0.3838180413249417</v>
      </c>
    </row>
    <row r="49" spans="1:20" ht="12.75">
      <c r="A49">
        <v>38</v>
      </c>
      <c r="B49" t="s">
        <v>43</v>
      </c>
      <c r="C49">
        <v>0</v>
      </c>
      <c r="D49" s="1">
        <v>-4943.191</v>
      </c>
      <c r="E49" s="1">
        <v>2477484</v>
      </c>
      <c r="F49" s="1">
        <v>941853.6</v>
      </c>
      <c r="G49" s="1">
        <v>-55062.19</v>
      </c>
      <c r="H49" s="1">
        <v>-786301.1</v>
      </c>
      <c r="I49" s="1">
        <v>1170156</v>
      </c>
      <c r="K49" s="1">
        <f aca="true" t="shared" si="14" ref="K49:K55">SQRT(D49^2+F49^2)</f>
        <v>941866.5717447575</v>
      </c>
      <c r="L49">
        <v>20</v>
      </c>
      <c r="M49" s="3">
        <f aca="true" t="shared" si="15" ref="M49:M55">K49/L49</f>
        <v>47093.32858723788</v>
      </c>
      <c r="N49" s="3">
        <f aca="true" t="shared" si="16" ref="N49:N55">M49*0.2248</f>
        <v>10586.580266411074</v>
      </c>
      <c r="O49" s="3">
        <f aca="true" t="shared" si="17" ref="O49:O55">-E49/L49</f>
        <v>-123874.2</v>
      </c>
      <c r="P49" s="3">
        <f aca="true" t="shared" si="18" ref="P49:P55">O49*0.2248</f>
        <v>-27846.920159999998</v>
      </c>
      <c r="R49" s="2">
        <v>45796.77795</v>
      </c>
      <c r="S49" t="s">
        <v>43</v>
      </c>
      <c r="T49" s="10">
        <f aca="true" t="shared" si="19" ref="T49:T55">N49/(R49-P49*(1-0.118))</f>
        <v>0.1504678380327452</v>
      </c>
    </row>
    <row r="50" spans="1:20" ht="12.75">
      <c r="A50">
        <v>39</v>
      </c>
      <c r="B50" t="s">
        <v>44</v>
      </c>
      <c r="C50">
        <v>101</v>
      </c>
      <c r="D50" s="1">
        <v>14037.32</v>
      </c>
      <c r="E50" s="1">
        <v>1851253</v>
      </c>
      <c r="F50" s="1">
        <v>451047.3</v>
      </c>
      <c r="G50" s="1">
        <v>-392177.7</v>
      </c>
      <c r="H50" s="1">
        <v>-387891</v>
      </c>
      <c r="I50" s="1">
        <v>380023.5</v>
      </c>
      <c r="K50" s="1">
        <f t="shared" si="14"/>
        <v>451265.67916258867</v>
      </c>
      <c r="L50">
        <v>26</v>
      </c>
      <c r="M50" s="3">
        <f t="shared" si="15"/>
        <v>17356.37227548418</v>
      </c>
      <c r="N50" s="3">
        <f t="shared" si="16"/>
        <v>3901.7124875288437</v>
      </c>
      <c r="O50" s="3">
        <f t="shared" si="17"/>
        <v>-71202.03846153847</v>
      </c>
      <c r="P50" s="3">
        <f t="shared" si="18"/>
        <v>-16006.218246153847</v>
      </c>
      <c r="R50" s="2">
        <v>45796.77795</v>
      </c>
      <c r="S50" t="s">
        <v>44</v>
      </c>
      <c r="T50" s="10">
        <f t="shared" si="19"/>
        <v>0.06512159757009045</v>
      </c>
    </row>
    <row r="51" spans="1:20" ht="12.75">
      <c r="A51">
        <v>40</v>
      </c>
      <c r="B51" t="s">
        <v>45</v>
      </c>
      <c r="C51">
        <v>102</v>
      </c>
      <c r="D51" s="1">
        <v>-666208.1</v>
      </c>
      <c r="E51" s="1">
        <v>1725249</v>
      </c>
      <c r="F51" s="1">
        <v>496022.2</v>
      </c>
      <c r="G51" s="1">
        <v>-590836.1</v>
      </c>
      <c r="H51" s="1">
        <v>134139.1</v>
      </c>
      <c r="I51" s="1">
        <v>91128.32</v>
      </c>
      <c r="K51" s="1">
        <f t="shared" si="14"/>
        <v>830584.8875331467</v>
      </c>
      <c r="L51">
        <v>29</v>
      </c>
      <c r="M51" s="3">
        <f t="shared" si="15"/>
        <v>28640.85819079816</v>
      </c>
      <c r="N51" s="3">
        <f t="shared" si="16"/>
        <v>6438.464921291426</v>
      </c>
      <c r="O51" s="3">
        <f t="shared" si="17"/>
        <v>-59491.34482758621</v>
      </c>
      <c r="P51" s="3">
        <f t="shared" si="18"/>
        <v>-13373.65431724138</v>
      </c>
      <c r="R51" s="2">
        <v>45796.77795</v>
      </c>
      <c r="S51" t="s">
        <v>45</v>
      </c>
      <c r="T51" s="10">
        <f t="shared" si="19"/>
        <v>0.111793769849171</v>
      </c>
    </row>
    <row r="52" spans="1:20" ht="12.75">
      <c r="A52">
        <v>41</v>
      </c>
      <c r="B52" t="s">
        <v>46</v>
      </c>
      <c r="C52">
        <v>103</v>
      </c>
      <c r="D52" s="1">
        <v>-14143.75</v>
      </c>
      <c r="E52" s="1">
        <v>2105426</v>
      </c>
      <c r="F52" s="1">
        <v>-682365.8</v>
      </c>
      <c r="G52" s="1">
        <v>-120837.7</v>
      </c>
      <c r="H52" s="1">
        <v>2260354</v>
      </c>
      <c r="I52" s="1">
        <v>313811.5</v>
      </c>
      <c r="K52" s="1">
        <f t="shared" si="14"/>
        <v>682512.3666818811</v>
      </c>
      <c r="L52">
        <v>32</v>
      </c>
      <c r="M52" s="3">
        <f t="shared" si="15"/>
        <v>21328.511458808785</v>
      </c>
      <c r="N52" s="3">
        <f t="shared" si="16"/>
        <v>4794.649375940215</v>
      </c>
      <c r="O52" s="3">
        <f t="shared" si="17"/>
        <v>-65794.5625</v>
      </c>
      <c r="P52" s="3">
        <f t="shared" si="18"/>
        <v>-14790.61765</v>
      </c>
      <c r="R52" s="2">
        <v>45796.77795</v>
      </c>
      <c r="S52" t="s">
        <v>46</v>
      </c>
      <c r="T52" s="10">
        <f t="shared" si="19"/>
        <v>0.08148331134554362</v>
      </c>
    </row>
    <row r="53" spans="1:20" ht="12.75">
      <c r="A53">
        <v>42</v>
      </c>
      <c r="B53" t="s">
        <v>47</v>
      </c>
      <c r="C53">
        <v>111</v>
      </c>
      <c r="D53" s="1">
        <v>-11522.94</v>
      </c>
      <c r="E53" s="1">
        <v>1857193</v>
      </c>
      <c r="F53" s="1">
        <v>455994.8</v>
      </c>
      <c r="G53" s="1">
        <v>282825.9</v>
      </c>
      <c r="H53" s="1">
        <v>-420895.4</v>
      </c>
      <c r="I53" s="1">
        <v>391610.1</v>
      </c>
      <c r="K53" s="1">
        <f t="shared" si="14"/>
        <v>456140.3684977724</v>
      </c>
      <c r="L53">
        <v>26</v>
      </c>
      <c r="M53" s="3">
        <f t="shared" si="15"/>
        <v>17543.8603268374</v>
      </c>
      <c r="N53" s="3">
        <f t="shared" si="16"/>
        <v>3943.8598014730474</v>
      </c>
      <c r="O53" s="3">
        <f t="shared" si="17"/>
        <v>-71430.5</v>
      </c>
      <c r="P53" s="3">
        <f t="shared" si="18"/>
        <v>-16057.5764</v>
      </c>
      <c r="R53" s="2">
        <v>45796.77795</v>
      </c>
      <c r="S53" t="s">
        <v>47</v>
      </c>
      <c r="T53" s="10">
        <f t="shared" si="19"/>
        <v>0.06577532889586693</v>
      </c>
    </row>
    <row r="54" spans="1:20" ht="12.75">
      <c r="A54">
        <v>43</v>
      </c>
      <c r="B54" t="s">
        <v>48</v>
      </c>
      <c r="C54">
        <v>112</v>
      </c>
      <c r="D54" s="1">
        <v>636314.1</v>
      </c>
      <c r="E54" s="1">
        <v>1755514</v>
      </c>
      <c r="F54" s="1">
        <v>498576.2</v>
      </c>
      <c r="G54" s="1">
        <v>492232</v>
      </c>
      <c r="H54" s="1">
        <v>59321.8</v>
      </c>
      <c r="I54" s="1">
        <v>131561.6</v>
      </c>
      <c r="K54" s="1">
        <f t="shared" si="14"/>
        <v>808377.3011813543</v>
      </c>
      <c r="L54">
        <v>29</v>
      </c>
      <c r="M54" s="3">
        <f t="shared" si="15"/>
        <v>27875.079351081185</v>
      </c>
      <c r="N54" s="3">
        <f t="shared" si="16"/>
        <v>6266.317838123051</v>
      </c>
      <c r="O54" s="3">
        <f t="shared" si="17"/>
        <v>-60534.96551724138</v>
      </c>
      <c r="P54" s="3">
        <f t="shared" si="18"/>
        <v>-13608.260248275861</v>
      </c>
      <c r="R54" s="2">
        <v>45796.77795</v>
      </c>
      <c r="S54" t="s">
        <v>48</v>
      </c>
      <c r="T54" s="10">
        <f t="shared" si="19"/>
        <v>0.10841518489795049</v>
      </c>
    </row>
    <row r="55" spans="1:20" ht="12.75">
      <c r="A55">
        <v>44</v>
      </c>
      <c r="B55" t="s">
        <v>49</v>
      </c>
      <c r="C55">
        <v>113</v>
      </c>
      <c r="D55" s="1">
        <v>-14143.75</v>
      </c>
      <c r="E55" s="1">
        <v>2105426</v>
      </c>
      <c r="F55" s="1">
        <v>-682365.8</v>
      </c>
      <c r="G55" s="1">
        <v>-120837.7</v>
      </c>
      <c r="H55" s="1">
        <v>2260354</v>
      </c>
      <c r="I55" s="1">
        <v>313811.5</v>
      </c>
      <c r="K55" s="1">
        <f t="shared" si="14"/>
        <v>682512.3666818811</v>
      </c>
      <c r="L55">
        <v>32</v>
      </c>
      <c r="M55" s="3">
        <f t="shared" si="15"/>
        <v>21328.511458808785</v>
      </c>
      <c r="N55" s="3">
        <f t="shared" si="16"/>
        <v>4794.649375940215</v>
      </c>
      <c r="O55" s="3">
        <f t="shared" si="17"/>
        <v>-65794.5625</v>
      </c>
      <c r="P55" s="3">
        <f t="shared" si="18"/>
        <v>-14790.61765</v>
      </c>
      <c r="R55" s="2">
        <v>45796.77795</v>
      </c>
      <c r="S55" t="s">
        <v>49</v>
      </c>
      <c r="T55" s="10">
        <f t="shared" si="19"/>
        <v>0.08148331134554362</v>
      </c>
    </row>
    <row r="56" spans="13:20" ht="12.75">
      <c r="M56" s="3"/>
      <c r="N56" s="6">
        <f>MAX(N49:N55)</f>
        <v>10586.580266411074</v>
      </c>
      <c r="O56" s="6"/>
      <c r="P56" s="6">
        <f>MAX(P49:P55)</f>
        <v>-13373.65431724138</v>
      </c>
      <c r="T56" s="11">
        <f>MAX(T49:T55)</f>
        <v>0.1504678380327452</v>
      </c>
    </row>
    <row r="57" spans="2:19" ht="12.75">
      <c r="B57" t="s">
        <v>43</v>
      </c>
      <c r="C57">
        <v>0</v>
      </c>
      <c r="D57" s="1">
        <f aca="true" t="shared" si="20" ref="D57:I57">SUM(D4:D7)+D41</f>
        <v>235966.097</v>
      </c>
      <c r="E57" s="1">
        <f t="shared" si="20"/>
        <v>2362667.5</v>
      </c>
      <c r="F57" s="1">
        <f t="shared" si="20"/>
        <v>-635927.26</v>
      </c>
      <c r="G57" s="1">
        <f t="shared" si="20"/>
        <v>-378849.289</v>
      </c>
      <c r="H57" s="1">
        <f t="shared" si="20"/>
        <v>2457748</v>
      </c>
      <c r="I57" s="1">
        <f t="shared" si="20"/>
        <v>497036.60000000003</v>
      </c>
      <c r="L57" s="1">
        <f>SUM(L4:L7)+L41</f>
        <v>37</v>
      </c>
      <c r="M57" s="3"/>
      <c r="N57" s="3"/>
      <c r="O57" s="3"/>
      <c r="P57" s="3"/>
      <c r="S57" t="s">
        <v>43</v>
      </c>
    </row>
    <row r="58" spans="2:19" ht="12.75">
      <c r="B58" t="s">
        <v>44</v>
      </c>
      <c r="C58">
        <v>101</v>
      </c>
      <c r="D58" s="1">
        <f aca="true" t="shared" si="21" ref="D58:I58">SUM(D9:D13)+D42</f>
        <v>-727020.3369999999</v>
      </c>
      <c r="E58" s="1">
        <f t="shared" si="21"/>
        <v>1557351.77</v>
      </c>
      <c r="F58" s="1">
        <f t="shared" si="21"/>
        <v>470544.31000000006</v>
      </c>
      <c r="G58" s="1">
        <f t="shared" si="21"/>
        <v>-791811.4800000001</v>
      </c>
      <c r="H58" s="1">
        <f t="shared" si="21"/>
        <v>-162705.63999999996</v>
      </c>
      <c r="I58" s="1">
        <f t="shared" si="21"/>
        <v>4443.199999999953</v>
      </c>
      <c r="L58" s="1">
        <f>SUM(L9:L13)+L42</f>
        <v>24</v>
      </c>
      <c r="M58" s="3"/>
      <c r="N58" s="3"/>
      <c r="O58" s="3"/>
      <c r="P58" s="3"/>
      <c r="S58" t="s">
        <v>44</v>
      </c>
    </row>
    <row r="59" spans="2:19" ht="12.75">
      <c r="B59" t="s">
        <v>45</v>
      </c>
      <c r="C59">
        <v>102</v>
      </c>
      <c r="D59" s="1">
        <f aca="true" t="shared" si="22" ref="D59:I59">SUM(D21:D26)+D43</f>
        <v>256129.24</v>
      </c>
      <c r="E59" s="1">
        <f t="shared" si="22"/>
        <v>2123139.5</v>
      </c>
      <c r="F59" s="1">
        <f t="shared" si="22"/>
        <v>731289.54</v>
      </c>
      <c r="G59" s="1">
        <f t="shared" si="22"/>
        <v>100755.10000000003</v>
      </c>
      <c r="H59" s="1">
        <f t="shared" si="22"/>
        <v>-831878.9999999999</v>
      </c>
      <c r="I59" s="1">
        <f t="shared" si="22"/>
        <v>565793.7999999999</v>
      </c>
      <c r="L59" s="1">
        <f>SUM(L21:L26)+L43</f>
        <v>20</v>
      </c>
      <c r="M59" s="3"/>
      <c r="N59" s="3"/>
      <c r="O59" s="3"/>
      <c r="P59" s="3"/>
      <c r="S59" t="s">
        <v>45</v>
      </c>
    </row>
    <row r="60" spans="2:19" ht="12.75">
      <c r="B60" t="s">
        <v>46</v>
      </c>
      <c r="C60">
        <v>103</v>
      </c>
      <c r="D60" s="1">
        <f aca="true" t="shared" si="23" ref="D60:I60">SUM(D35:D36)+D44</f>
        <v>-714663.3</v>
      </c>
      <c r="E60" s="1">
        <f t="shared" si="23"/>
        <v>-436631.4</v>
      </c>
      <c r="F60" s="1">
        <f t="shared" si="23"/>
        <v>14317.799999999988</v>
      </c>
      <c r="G60" s="1">
        <f t="shared" si="23"/>
        <v>-422608</v>
      </c>
      <c r="H60" s="1">
        <f t="shared" si="23"/>
        <v>787995.6</v>
      </c>
      <c r="I60" s="1">
        <f t="shared" si="23"/>
        <v>-733928.1</v>
      </c>
      <c r="L60" s="1">
        <f>SUM(L35:L36)+L44</f>
        <v>24</v>
      </c>
      <c r="M60" s="3"/>
      <c r="N60" s="3"/>
      <c r="O60" s="3"/>
      <c r="P60" s="3"/>
      <c r="S60" t="s">
        <v>46</v>
      </c>
    </row>
    <row r="61" spans="2:19" ht="12.75">
      <c r="B61" t="s">
        <v>47</v>
      </c>
      <c r="C61">
        <v>111</v>
      </c>
      <c r="D61" s="1">
        <f aca="true" t="shared" si="24" ref="D61:I61">SUM(D15:D19)+D45</f>
        <v>245321.42000000004</v>
      </c>
      <c r="E61" s="1">
        <f t="shared" si="24"/>
        <v>-485699.177</v>
      </c>
      <c r="F61" s="1">
        <f t="shared" si="24"/>
        <v>-234527.86</v>
      </c>
      <c r="G61" s="1">
        <f t="shared" si="24"/>
        <v>352873.6440000001</v>
      </c>
      <c r="H61" s="1">
        <f t="shared" si="24"/>
        <v>1320619.5</v>
      </c>
      <c r="I61" s="1">
        <f t="shared" si="24"/>
        <v>-1376356.45</v>
      </c>
      <c r="L61" s="1">
        <f>SUM(L15:L19)+L45</f>
        <v>37</v>
      </c>
      <c r="M61" s="3"/>
      <c r="N61" s="3"/>
      <c r="O61" s="3"/>
      <c r="P61" s="3"/>
      <c r="S61" t="s">
        <v>47</v>
      </c>
    </row>
    <row r="62" spans="2:19" ht="12.75">
      <c r="B62" t="s">
        <v>48</v>
      </c>
      <c r="C62">
        <v>112</v>
      </c>
      <c r="D62" s="1">
        <f aca="true" t="shared" si="25" ref="D62:I62">SUM(D28:D33)+D46</f>
        <v>300934.19</v>
      </c>
      <c r="E62" s="1">
        <f t="shared" si="25"/>
        <v>2448291.23</v>
      </c>
      <c r="F62" s="1">
        <f t="shared" si="25"/>
        <v>-554619.21</v>
      </c>
      <c r="G62" s="1">
        <f t="shared" si="25"/>
        <v>-197093.15099999998</v>
      </c>
      <c r="H62" s="1">
        <f t="shared" si="25"/>
        <v>1668342.4</v>
      </c>
      <c r="I62" s="1">
        <f t="shared" si="25"/>
        <v>491937.13</v>
      </c>
      <c r="L62" s="1">
        <f>SUM(L28:L33)+L46</f>
        <v>26</v>
      </c>
      <c r="M62" s="3"/>
      <c r="N62" s="3"/>
      <c r="O62" s="3"/>
      <c r="P62" s="3"/>
      <c r="S62" t="s">
        <v>48</v>
      </c>
    </row>
    <row r="63" spans="2:19" ht="12.75">
      <c r="B63" t="s">
        <v>49</v>
      </c>
      <c r="C63">
        <v>113</v>
      </c>
      <c r="D63" s="1">
        <f aca="true" t="shared" si="26" ref="D63:I63">SUM(D38:D39)+D47</f>
        <v>24565.117</v>
      </c>
      <c r="E63" s="1">
        <f t="shared" si="26"/>
        <v>-156939.06</v>
      </c>
      <c r="F63" s="1">
        <f t="shared" si="26"/>
        <v>-119058.757</v>
      </c>
      <c r="G63" s="1">
        <f t="shared" si="26"/>
        <v>66995.70999999999</v>
      </c>
      <c r="H63" s="1">
        <f t="shared" si="26"/>
        <v>298094.89</v>
      </c>
      <c r="I63" s="1">
        <f t="shared" si="26"/>
        <v>-338586</v>
      </c>
      <c r="L63" s="1">
        <f>SUM(L38:L39)+L47</f>
        <v>8</v>
      </c>
      <c r="M63" s="3"/>
      <c r="N63" s="3"/>
      <c r="O63" s="3"/>
      <c r="P63" s="3"/>
      <c r="S63" t="s">
        <v>49</v>
      </c>
    </row>
    <row r="65" spans="15:16" ht="12.75">
      <c r="O65" s="17" t="s">
        <v>56</v>
      </c>
      <c r="P65" s="18"/>
    </row>
    <row r="66" spans="15:16" ht="12.75">
      <c r="O66" s="19"/>
      <c r="P66" s="20"/>
    </row>
    <row r="67" spans="15:16" ht="12.75">
      <c r="O67" s="19"/>
      <c r="P67" s="20"/>
    </row>
    <row r="68" spans="15:16" ht="12.75">
      <c r="O68" s="19"/>
      <c r="P68" s="20"/>
    </row>
    <row r="69" spans="15:16" ht="12.75">
      <c r="O69" s="21"/>
      <c r="P69" s="22"/>
    </row>
  </sheetData>
  <mergeCells count="4">
    <mergeCell ref="M2:N2"/>
    <mergeCell ref="O2:P2"/>
    <mergeCell ref="O65:P69"/>
    <mergeCell ref="T2:T3"/>
  </mergeCells>
  <conditionalFormatting sqref="T4:T47">
    <cfRule type="cellIs" priority="1" dxfId="0" operator="greaterThan" stopIfTrue="1">
      <formula>0.3</formula>
    </cfRule>
    <cfRule type="cellIs" priority="2" dxfId="1" operator="between" stopIfTrue="1">
      <formula>0.15</formula>
      <formula>0.3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2005-12-20T20:16:31Z</dcterms:created>
  <dcterms:modified xsi:type="dcterms:W3CDTF">2006-02-09T15:47:32Z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