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3140" windowHeight="9600" tabRatio="475" activeTab="2"/>
  </bookViews>
  <sheets>
    <sheet name="A-A Flange Bolts" sheetId="1" r:id="rId1"/>
    <sheet name="A-B Flange Bolts" sheetId="2" r:id="rId2"/>
    <sheet name="B-C Flange Bolts" sheetId="3" r:id="rId3"/>
    <sheet name="CC Flange Bolts" sheetId="4" r:id="rId4"/>
  </sheets>
  <definedNames/>
  <calcPr fullCalcOnLoad="1"/>
</workbook>
</file>

<file path=xl/sharedStrings.xml><?xml version="1.0" encoding="utf-8"?>
<sst xmlns="http://schemas.openxmlformats.org/spreadsheetml/2006/main" count="176" uniqueCount="35">
  <si>
    <t>Elem #</t>
  </si>
  <si>
    <t>dT(Bolts)=250, 1.375" bolts</t>
  </si>
  <si>
    <t>global252</t>
  </si>
  <si>
    <t>Shear (Pre+EM), kip</t>
  </si>
  <si>
    <t>global254</t>
  </si>
  <si>
    <t>Tension (Pre), kip</t>
  </si>
  <si>
    <t>Wanted</t>
  </si>
  <si>
    <t>Increased Shear Stiffness to 5e11 N/m^3</t>
  </si>
  <si>
    <t>dT(Bolts)=327 on most, 1010 on some, 1.375" bolts</t>
  </si>
  <si>
    <t>dT(Bolts)=complex, 1.375" bolts</t>
  </si>
  <si>
    <t>Slip</t>
  </si>
  <si>
    <t>Sn</t>
  </si>
  <si>
    <t>St</t>
  </si>
  <si>
    <t>mu</t>
  </si>
  <si>
    <t>Time into EM Loading</t>
  </si>
  <si>
    <t>Data at Max Slip Element</t>
  </si>
  <si>
    <t>SD</t>
  </si>
  <si>
    <t>global255</t>
  </si>
  <si>
    <t>dT(Bolts)=400, 1.375" bolts</t>
  </si>
  <si>
    <t>Wanted 75</t>
  </si>
  <si>
    <t>Std Dev.</t>
  </si>
  <si>
    <t>global256</t>
  </si>
  <si>
    <t>Goal</t>
  </si>
  <si>
    <t>dT(1.375" Bolts)</t>
  </si>
  <si>
    <t>New dT</t>
  </si>
  <si>
    <t>New T</t>
  </si>
  <si>
    <t>bfe,</t>
  </si>
  <si>
    <t>,temp,1,</t>
  </si>
  <si>
    <t>,</t>
  </si>
  <si>
    <t>Temps</t>
  </si>
  <si>
    <t>Contact Shear Stiffness, 1e11 N/m^3</t>
  </si>
  <si>
    <t>Max Bolt Shear, kip</t>
  </si>
  <si>
    <t>Clock-Time, hr</t>
  </si>
  <si>
    <t>Shear Stiffness Study</t>
  </si>
  <si>
    <t>Shear (Pre+EM-Pre), kip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</si>
</sst>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17.25"/>
      <name val="Arial"/>
      <family val="0"/>
    </font>
    <font>
      <b/>
      <sz val="16.5"/>
      <name val="Arial"/>
      <family val="2"/>
    </font>
    <font>
      <sz val="14.25"/>
      <name val="Arial"/>
      <family val="0"/>
    </font>
    <font>
      <b/>
      <sz val="14.5"/>
      <name val="Arial"/>
      <family val="2"/>
    </font>
    <font>
      <b/>
      <sz val="14.25"/>
      <name val="Arial"/>
      <family val="2"/>
    </font>
    <font>
      <b/>
      <sz val="10"/>
      <name val="Arial"/>
      <family val="2"/>
    </font>
    <font>
      <b/>
      <sz val="17"/>
      <name val="Arial"/>
      <family val="2"/>
    </font>
    <font>
      <sz val="14.5"/>
      <name val="Arial"/>
      <family val="0"/>
    </font>
    <font>
      <b/>
      <sz val="15"/>
      <name val="Arial"/>
      <family val="2"/>
    </font>
    <font>
      <b/>
      <sz val="15.75"/>
      <name val="Arial"/>
      <family val="2"/>
    </font>
    <font>
      <sz val="10.2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8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7" fillId="2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1" fontId="0" fillId="0" borderId="0" xfId="0" applyNumberFormat="1" applyAlignment="1">
      <alignment/>
    </xf>
    <xf numFmtId="0" fontId="14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A-A Bolt Preload &amp; EM-Driven Bolt Shear Load</a:t>
            </a:r>
          </a:p>
        </c:rich>
      </c:tx>
      <c:layout>
        <c:manualLayout>
          <c:xMode val="factor"/>
          <c:yMode val="factor"/>
          <c:x val="0.026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275"/>
          <c:w val="0.9"/>
          <c:h val="0.7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'A-A Flange Bolts'!$C$4</c:f>
              <c:strCache>
                <c:ptCount val="1"/>
                <c:pt idx="0">
                  <c:v>Tension (Pre), kip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'A-A Flange Bolts'!$A$5:$A$30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cat>
          <c:val>
            <c:numRef>
              <c:f>'A-A Flange Bolts'!$C$5:$C$30</c:f>
              <c:numCache>
                <c:ptCount val="26"/>
                <c:pt idx="0">
                  <c:v>77.413</c:v>
                </c:pt>
                <c:pt idx="1">
                  <c:v>76.822</c:v>
                </c:pt>
                <c:pt idx="2">
                  <c:v>76.052</c:v>
                </c:pt>
                <c:pt idx="3">
                  <c:v>75.974</c:v>
                </c:pt>
                <c:pt idx="4">
                  <c:v>77.966</c:v>
                </c:pt>
                <c:pt idx="5">
                  <c:v>75.435</c:v>
                </c:pt>
                <c:pt idx="6">
                  <c:v>75.112</c:v>
                </c:pt>
                <c:pt idx="7">
                  <c:v>75.84</c:v>
                </c:pt>
                <c:pt idx="8">
                  <c:v>77.994</c:v>
                </c:pt>
                <c:pt idx="9">
                  <c:v>74.452</c:v>
                </c:pt>
                <c:pt idx="10">
                  <c:v>74.446</c:v>
                </c:pt>
                <c:pt idx="11">
                  <c:v>77.995</c:v>
                </c:pt>
                <c:pt idx="12">
                  <c:v>75.839</c:v>
                </c:pt>
                <c:pt idx="13">
                  <c:v>75.112</c:v>
                </c:pt>
                <c:pt idx="14">
                  <c:v>75.434</c:v>
                </c:pt>
                <c:pt idx="15">
                  <c:v>77.966</c:v>
                </c:pt>
                <c:pt idx="16">
                  <c:v>75.975</c:v>
                </c:pt>
                <c:pt idx="17">
                  <c:v>76.052</c:v>
                </c:pt>
                <c:pt idx="18">
                  <c:v>76.817</c:v>
                </c:pt>
                <c:pt idx="19">
                  <c:v>77.415</c:v>
                </c:pt>
                <c:pt idx="20">
                  <c:v>72.35</c:v>
                </c:pt>
                <c:pt idx="21">
                  <c:v>71.511</c:v>
                </c:pt>
                <c:pt idx="22">
                  <c:v>70.093</c:v>
                </c:pt>
                <c:pt idx="23">
                  <c:v>70.123</c:v>
                </c:pt>
                <c:pt idx="24">
                  <c:v>71.54</c:v>
                </c:pt>
                <c:pt idx="25">
                  <c:v>72.388</c:v>
                </c:pt>
              </c:numCache>
            </c:numRef>
          </c:val>
        </c:ser>
        <c:axId val="3395432"/>
        <c:axId val="30558889"/>
      </c:barChart>
      <c:barChart>
        <c:barDir val="col"/>
        <c:grouping val="clustered"/>
        <c:varyColors val="0"/>
        <c:ser>
          <c:idx val="1"/>
          <c:order val="1"/>
          <c:tx>
            <c:strRef>
              <c:f>'A-A Flange Bolts'!$E$4</c:f>
              <c:strCache>
                <c:ptCount val="1"/>
                <c:pt idx="0">
                  <c:v>Shear (Pre+EM-Pre), kip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'A-A Flange Bolts'!$E$5:$E$30</c:f>
              <c:numCache>
                <c:ptCount val="26"/>
                <c:pt idx="0">
                  <c:v>1.338</c:v>
                </c:pt>
                <c:pt idx="1">
                  <c:v>0.48086</c:v>
                </c:pt>
                <c:pt idx="2">
                  <c:v>0.1737</c:v>
                </c:pt>
                <c:pt idx="3">
                  <c:v>0.34326</c:v>
                </c:pt>
                <c:pt idx="4">
                  <c:v>1.4556</c:v>
                </c:pt>
                <c:pt idx="5">
                  <c:v>0.46686</c:v>
                </c:pt>
                <c:pt idx="6">
                  <c:v>0.50044</c:v>
                </c:pt>
                <c:pt idx="7">
                  <c:v>0.65484</c:v>
                </c:pt>
                <c:pt idx="8">
                  <c:v>0.99596</c:v>
                </c:pt>
                <c:pt idx="9">
                  <c:v>1.2931</c:v>
                </c:pt>
                <c:pt idx="10">
                  <c:v>1.2942</c:v>
                </c:pt>
                <c:pt idx="11">
                  <c:v>0.99823</c:v>
                </c:pt>
                <c:pt idx="12">
                  <c:v>0.65449</c:v>
                </c:pt>
                <c:pt idx="13">
                  <c:v>0.49686</c:v>
                </c:pt>
                <c:pt idx="14">
                  <c:v>0.45952</c:v>
                </c:pt>
                <c:pt idx="15">
                  <c:v>1.449</c:v>
                </c:pt>
                <c:pt idx="16">
                  <c:v>0.26316</c:v>
                </c:pt>
                <c:pt idx="17">
                  <c:v>0.089037</c:v>
                </c:pt>
                <c:pt idx="18">
                  <c:v>0.44102</c:v>
                </c:pt>
                <c:pt idx="19">
                  <c:v>1.12</c:v>
                </c:pt>
                <c:pt idx="20">
                  <c:v>3.0532</c:v>
                </c:pt>
                <c:pt idx="21">
                  <c:v>1.935</c:v>
                </c:pt>
                <c:pt idx="22">
                  <c:v>0.68274</c:v>
                </c:pt>
                <c:pt idx="23">
                  <c:v>0.61729</c:v>
                </c:pt>
                <c:pt idx="24">
                  <c:v>1.8598</c:v>
                </c:pt>
                <c:pt idx="25">
                  <c:v>3.068</c:v>
                </c:pt>
              </c:numCache>
            </c:numRef>
          </c:val>
        </c:ser>
        <c:axId val="6594546"/>
        <c:axId val="59350915"/>
      </c:barChart>
      <c:catAx>
        <c:axId val="3395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Bolt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30558889"/>
        <c:crosses val="autoZero"/>
        <c:auto val="1"/>
        <c:lblOffset val="100"/>
        <c:noMultiLvlLbl val="0"/>
      </c:catAx>
      <c:valAx>
        <c:axId val="3055888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Tension, k-lb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3395432"/>
        <c:crossesAt val="1"/>
        <c:crossBetween val="between"/>
        <c:dispUnits/>
        <c:majorUnit val="25"/>
      </c:valAx>
      <c:catAx>
        <c:axId val="6594546"/>
        <c:scaling>
          <c:orientation val="minMax"/>
        </c:scaling>
        <c:axPos val="b"/>
        <c:delete val="1"/>
        <c:majorTickMark val="in"/>
        <c:minorTickMark val="none"/>
        <c:tickLblPos val="nextTo"/>
        <c:crossAx val="59350915"/>
        <c:crosses val="autoZero"/>
        <c:auto val="1"/>
        <c:lblOffset val="100"/>
        <c:noMultiLvlLbl val="0"/>
      </c:catAx>
      <c:valAx>
        <c:axId val="5935091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Shear Load, kip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6594546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8"/>
          <c:y val="0.19825"/>
        </c:manualLayout>
      </c:layout>
      <c:overlay val="0"/>
      <c:txPr>
        <a:bodyPr vert="horz" rot="0"/>
        <a:lstStyle/>
        <a:p>
          <a:pPr>
            <a:defRPr lang="en-US" cap="none" sz="14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"/>
                <a:ea typeface="Arial"/>
                <a:cs typeface="Arial"/>
              </a:rPr>
              <a:t>Fig. 2.0-6 Max A-A Bolt Shear Load &amp; Model Run-Time v. Contact Shear Stiffness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16"/>
          <c:w val="0.9215"/>
          <c:h val="0.82"/>
        </c:manualLayout>
      </c:layout>
      <c:scatterChart>
        <c:scatterStyle val="smooth"/>
        <c:varyColors val="0"/>
        <c:ser>
          <c:idx val="0"/>
          <c:order val="0"/>
          <c:tx>
            <c:strRef>
              <c:f>'A-A Flange Bolts'!$T$4</c:f>
              <c:strCache>
                <c:ptCount val="1"/>
                <c:pt idx="0">
                  <c:v>Max Bolt Shear, kip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'A-A Flange Bolts'!$S$5:$S$8</c:f>
              <c:numCache>
                <c:ptCount val="4"/>
                <c:pt idx="0">
                  <c:v>0.17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</c:numCache>
            </c:numRef>
          </c:xVal>
          <c:yVal>
            <c:numRef>
              <c:f>'A-A Flange Bolts'!$T$5:$T$8</c:f>
              <c:numCache>
                <c:ptCount val="4"/>
                <c:pt idx="0">
                  <c:v>13</c:v>
                </c:pt>
                <c:pt idx="1">
                  <c:v>10</c:v>
                </c:pt>
                <c:pt idx="2">
                  <c:v>5</c:v>
                </c:pt>
                <c:pt idx="3">
                  <c:v>4.5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'A-A Flange Bolts'!$U$4</c:f>
              <c:strCache>
                <c:ptCount val="1"/>
                <c:pt idx="0">
                  <c:v>Clock-Time, hr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'A-A Flange Bolts'!$S$5:$S$8</c:f>
              <c:numCache>
                <c:ptCount val="4"/>
                <c:pt idx="0">
                  <c:v>0.17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</c:numCache>
            </c:numRef>
          </c:xVal>
          <c:yVal>
            <c:numRef>
              <c:f>'A-A Flange Bolts'!$U$5:$U$8</c:f>
              <c:numCache>
                <c:ptCount val="4"/>
                <c:pt idx="0">
                  <c:v>5.8</c:v>
                </c:pt>
                <c:pt idx="1">
                  <c:v>6.9</c:v>
                </c:pt>
                <c:pt idx="2">
                  <c:v>11.2</c:v>
                </c:pt>
                <c:pt idx="3">
                  <c:v>14.5</c:v>
                </c:pt>
              </c:numCache>
            </c:numRef>
          </c:yVal>
          <c:smooth val="1"/>
        </c:ser>
        <c:axId val="64396188"/>
        <c:axId val="42694781"/>
      </c:scatterChart>
      <c:valAx>
        <c:axId val="64396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Contact Element Shear Stiffness, 1E11 N/m**3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42694781"/>
        <c:crosses val="autoZero"/>
        <c:crossBetween val="midCat"/>
        <c:dispUnits/>
      </c:valAx>
      <c:valAx>
        <c:axId val="42694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Shear &amp; Run-Time (kip &amp; 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643961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"/>
          <c:y val="0.206"/>
        </c:manualLayout>
      </c:layout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A-B Bolt Preload &amp; EM-Driven Bolt Shear Load</a:t>
            </a:r>
          </a:p>
        </c:rich>
      </c:tx>
      <c:layout>
        <c:manualLayout>
          <c:xMode val="factor"/>
          <c:yMode val="factor"/>
          <c:x val="0.026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3375"/>
          <c:w val="0.899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'A-B Flange Bolts'!$C$4</c:f>
              <c:strCache>
                <c:ptCount val="1"/>
                <c:pt idx="0">
                  <c:v>Tension (Pre), kip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'A-B Flange Bolts'!$A$5:$A$33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'A-B Flange Bolts'!$F$5:$F$33</c:f>
              <c:numCache>
                <c:ptCount val="29"/>
                <c:pt idx="0">
                  <c:v>80.482</c:v>
                </c:pt>
                <c:pt idx="1">
                  <c:v>84.611</c:v>
                </c:pt>
                <c:pt idx="2">
                  <c:v>87.465</c:v>
                </c:pt>
                <c:pt idx="3">
                  <c:v>72.497</c:v>
                </c:pt>
                <c:pt idx="4">
                  <c:v>73.885</c:v>
                </c:pt>
                <c:pt idx="5">
                  <c:v>79.029</c:v>
                </c:pt>
                <c:pt idx="6">
                  <c:v>72.738</c:v>
                </c:pt>
                <c:pt idx="7">
                  <c:v>86.236</c:v>
                </c:pt>
                <c:pt idx="8">
                  <c:v>85.937</c:v>
                </c:pt>
                <c:pt idx="9">
                  <c:v>85.92</c:v>
                </c:pt>
                <c:pt idx="10">
                  <c:v>73.481</c:v>
                </c:pt>
                <c:pt idx="11">
                  <c:v>64.653</c:v>
                </c:pt>
                <c:pt idx="12">
                  <c:v>80.881</c:v>
                </c:pt>
                <c:pt idx="13">
                  <c:v>73.883</c:v>
                </c:pt>
                <c:pt idx="14">
                  <c:v>74.459</c:v>
                </c:pt>
                <c:pt idx="15">
                  <c:v>85.62</c:v>
                </c:pt>
                <c:pt idx="16">
                  <c:v>78.425</c:v>
                </c:pt>
                <c:pt idx="17">
                  <c:v>78.208</c:v>
                </c:pt>
                <c:pt idx="18">
                  <c:v>74.342</c:v>
                </c:pt>
                <c:pt idx="19">
                  <c:v>74.283</c:v>
                </c:pt>
                <c:pt idx="20">
                  <c:v>68.151</c:v>
                </c:pt>
                <c:pt idx="21">
                  <c:v>72.212</c:v>
                </c:pt>
                <c:pt idx="22">
                  <c:v>84.083</c:v>
                </c:pt>
                <c:pt idx="23">
                  <c:v>75.448</c:v>
                </c:pt>
                <c:pt idx="24">
                  <c:v>76.15</c:v>
                </c:pt>
                <c:pt idx="25">
                  <c:v>81.756</c:v>
                </c:pt>
                <c:pt idx="26">
                  <c:v>78.021</c:v>
                </c:pt>
                <c:pt idx="27">
                  <c:v>74.271</c:v>
                </c:pt>
                <c:pt idx="28">
                  <c:v>71.115</c:v>
                </c:pt>
              </c:numCache>
            </c:numRef>
          </c:val>
        </c:ser>
        <c:axId val="48708710"/>
        <c:axId val="35725207"/>
      </c:barChart>
      <c:barChart>
        <c:barDir val="col"/>
        <c:grouping val="clustered"/>
        <c:varyColors val="0"/>
        <c:ser>
          <c:idx val="1"/>
          <c:order val="1"/>
          <c:tx>
            <c:strRef>
              <c:f>'A-B Flange Bolts'!$H$4</c:f>
              <c:strCache>
                <c:ptCount val="1"/>
                <c:pt idx="0">
                  <c:v>Shear (Pre+EM-Pre), kip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'A-B Flange Bolts'!$A$5:$A$33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cat>
          <c:val>
            <c:numRef>
              <c:f>'A-B Flange Bolts'!$H$5:$H$33</c:f>
              <c:numCache>
                <c:ptCount val="29"/>
                <c:pt idx="0">
                  <c:v>1.203</c:v>
                </c:pt>
                <c:pt idx="1">
                  <c:v>0.59071</c:v>
                </c:pt>
                <c:pt idx="2">
                  <c:v>0.36259</c:v>
                </c:pt>
                <c:pt idx="3">
                  <c:v>0.18707</c:v>
                </c:pt>
                <c:pt idx="4">
                  <c:v>0.21883</c:v>
                </c:pt>
                <c:pt idx="5">
                  <c:v>0.023595</c:v>
                </c:pt>
                <c:pt idx="6">
                  <c:v>0.089997</c:v>
                </c:pt>
                <c:pt idx="7">
                  <c:v>0.25935</c:v>
                </c:pt>
                <c:pt idx="8">
                  <c:v>0.091693</c:v>
                </c:pt>
                <c:pt idx="9">
                  <c:v>0.56825</c:v>
                </c:pt>
                <c:pt idx="10">
                  <c:v>0.49893</c:v>
                </c:pt>
                <c:pt idx="11">
                  <c:v>1.0937</c:v>
                </c:pt>
                <c:pt idx="12">
                  <c:v>0.67293</c:v>
                </c:pt>
                <c:pt idx="13">
                  <c:v>0.63443</c:v>
                </c:pt>
                <c:pt idx="14">
                  <c:v>0.60619</c:v>
                </c:pt>
                <c:pt idx="15">
                  <c:v>0.57971</c:v>
                </c:pt>
                <c:pt idx="16">
                  <c:v>0.78411</c:v>
                </c:pt>
                <c:pt idx="17">
                  <c:v>0.74996</c:v>
                </c:pt>
                <c:pt idx="18">
                  <c:v>0.39842</c:v>
                </c:pt>
                <c:pt idx="19">
                  <c:v>0.21789</c:v>
                </c:pt>
                <c:pt idx="20">
                  <c:v>0.17389</c:v>
                </c:pt>
                <c:pt idx="21">
                  <c:v>0.23446</c:v>
                </c:pt>
                <c:pt idx="22">
                  <c:v>0.2465</c:v>
                </c:pt>
                <c:pt idx="23">
                  <c:v>0.14829</c:v>
                </c:pt>
                <c:pt idx="24">
                  <c:v>0.14339</c:v>
                </c:pt>
                <c:pt idx="25">
                  <c:v>0.15351</c:v>
                </c:pt>
                <c:pt idx="26">
                  <c:v>2.0129</c:v>
                </c:pt>
                <c:pt idx="27">
                  <c:v>1.2209</c:v>
                </c:pt>
                <c:pt idx="28">
                  <c:v>2.8363</c:v>
                </c:pt>
              </c:numCache>
            </c:numRef>
          </c:val>
        </c:ser>
        <c:axId val="53091408"/>
        <c:axId val="8060625"/>
      </c:barChart>
      <c:catAx>
        <c:axId val="48708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Bolt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35725207"/>
        <c:crosses val="autoZero"/>
        <c:auto val="1"/>
        <c:lblOffset val="100"/>
        <c:noMultiLvlLbl val="0"/>
      </c:catAx>
      <c:valAx>
        <c:axId val="357252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Tension, k-lb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48708710"/>
        <c:crossesAt val="1"/>
        <c:crossBetween val="between"/>
        <c:dispUnits/>
        <c:majorUnit val="25"/>
      </c:valAx>
      <c:catAx>
        <c:axId val="53091408"/>
        <c:scaling>
          <c:orientation val="minMax"/>
        </c:scaling>
        <c:axPos val="b"/>
        <c:delete val="1"/>
        <c:majorTickMark val="in"/>
        <c:minorTickMark val="none"/>
        <c:tickLblPos val="nextTo"/>
        <c:crossAx val="8060625"/>
        <c:crosses val="autoZero"/>
        <c:auto val="1"/>
        <c:lblOffset val="100"/>
        <c:noMultiLvlLbl val="0"/>
      </c:catAx>
      <c:valAx>
        <c:axId val="806062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Shear Load, kip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53091408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95"/>
          <c:y val="0.184"/>
        </c:manualLayout>
      </c:layout>
      <c:overlay val="0"/>
      <c:txPr>
        <a:bodyPr vert="horz" rot="0"/>
        <a:lstStyle/>
        <a:p>
          <a:pPr>
            <a:defRPr lang="en-US" cap="none" sz="14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B-C Bolt Preload &amp; EM-Driven Bolt Shear Load</a:t>
            </a:r>
          </a:p>
        </c:rich>
      </c:tx>
      <c:layout>
        <c:manualLayout>
          <c:xMode val="factor"/>
          <c:yMode val="factor"/>
          <c:x val="0.026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375"/>
          <c:w val="0.899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'B-C Flange Bolts'!$F$4</c:f>
              <c:strCache>
                <c:ptCount val="1"/>
                <c:pt idx="0">
                  <c:v>Tension (Pre), kip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'B-C Flange Bolts'!$A$5:$A$37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'B-C Flange Bolts'!$F$5:$F$37</c:f>
              <c:numCache>
                <c:ptCount val="33"/>
                <c:pt idx="0">
                  <c:v>69.78</c:v>
                </c:pt>
                <c:pt idx="1">
                  <c:v>96.77</c:v>
                </c:pt>
                <c:pt idx="2">
                  <c:v>75.3</c:v>
                </c:pt>
                <c:pt idx="3">
                  <c:v>74.189</c:v>
                </c:pt>
                <c:pt idx="4">
                  <c:v>75.602</c:v>
                </c:pt>
                <c:pt idx="5">
                  <c:v>75.052</c:v>
                </c:pt>
                <c:pt idx="6">
                  <c:v>75.258</c:v>
                </c:pt>
                <c:pt idx="7">
                  <c:v>74.877</c:v>
                </c:pt>
                <c:pt idx="8">
                  <c:v>74.934</c:v>
                </c:pt>
                <c:pt idx="9">
                  <c:v>75.478</c:v>
                </c:pt>
                <c:pt idx="10">
                  <c:v>74.338</c:v>
                </c:pt>
                <c:pt idx="11">
                  <c:v>74.806</c:v>
                </c:pt>
                <c:pt idx="12">
                  <c:v>74.727</c:v>
                </c:pt>
                <c:pt idx="13">
                  <c:v>75.281</c:v>
                </c:pt>
                <c:pt idx="14">
                  <c:v>74.841</c:v>
                </c:pt>
                <c:pt idx="15">
                  <c:v>75.429</c:v>
                </c:pt>
                <c:pt idx="16">
                  <c:v>74.804</c:v>
                </c:pt>
                <c:pt idx="17">
                  <c:v>74.975</c:v>
                </c:pt>
                <c:pt idx="18">
                  <c:v>75.134</c:v>
                </c:pt>
                <c:pt idx="19">
                  <c:v>74.362</c:v>
                </c:pt>
                <c:pt idx="20">
                  <c:v>75.569</c:v>
                </c:pt>
                <c:pt idx="21">
                  <c:v>74.886</c:v>
                </c:pt>
                <c:pt idx="22">
                  <c:v>74.846</c:v>
                </c:pt>
                <c:pt idx="23">
                  <c:v>75.113</c:v>
                </c:pt>
                <c:pt idx="24">
                  <c:v>75.178</c:v>
                </c:pt>
                <c:pt idx="25">
                  <c:v>74.828</c:v>
                </c:pt>
                <c:pt idx="26">
                  <c:v>74.501</c:v>
                </c:pt>
                <c:pt idx="27">
                  <c:v>75.94</c:v>
                </c:pt>
                <c:pt idx="28">
                  <c:v>74.508</c:v>
                </c:pt>
                <c:pt idx="29">
                  <c:v>74.722</c:v>
                </c:pt>
                <c:pt idx="30">
                  <c:v>75.227</c:v>
                </c:pt>
                <c:pt idx="31">
                  <c:v>74.979</c:v>
                </c:pt>
                <c:pt idx="32">
                  <c:v>74.499</c:v>
                </c:pt>
              </c:numCache>
            </c:numRef>
          </c:val>
        </c:ser>
        <c:axId val="5436762"/>
        <c:axId val="48930859"/>
      </c:barChart>
      <c:barChart>
        <c:barDir val="col"/>
        <c:grouping val="clustered"/>
        <c:varyColors val="0"/>
        <c:ser>
          <c:idx val="1"/>
          <c:order val="1"/>
          <c:tx>
            <c:strRef>
              <c:f>'B-C Flange Bolts'!$H$4</c:f>
              <c:strCache>
                <c:ptCount val="1"/>
                <c:pt idx="0">
                  <c:v>Shear (Pre+EM-Pre), kip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'B-C Flange Bolts'!$A$5:$A$37</c:f>
              <c:numCache>
                <c:ptCount val="3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</c:numCache>
            </c:numRef>
          </c:cat>
          <c:val>
            <c:numRef>
              <c:f>'B-C Flange Bolts'!$H$5:$H$37</c:f>
              <c:numCache>
                <c:ptCount val="33"/>
                <c:pt idx="0">
                  <c:v>1.1222</c:v>
                </c:pt>
                <c:pt idx="1">
                  <c:v>1.7892</c:v>
                </c:pt>
                <c:pt idx="2">
                  <c:v>1.6787</c:v>
                </c:pt>
                <c:pt idx="3">
                  <c:v>1.7399</c:v>
                </c:pt>
                <c:pt idx="4">
                  <c:v>0.63963</c:v>
                </c:pt>
                <c:pt idx="5">
                  <c:v>0.55762</c:v>
                </c:pt>
                <c:pt idx="6">
                  <c:v>0.46494</c:v>
                </c:pt>
                <c:pt idx="7">
                  <c:v>0.41423</c:v>
                </c:pt>
                <c:pt idx="8">
                  <c:v>0.11778</c:v>
                </c:pt>
                <c:pt idx="9">
                  <c:v>0.58818</c:v>
                </c:pt>
                <c:pt idx="10">
                  <c:v>1.171</c:v>
                </c:pt>
                <c:pt idx="11">
                  <c:v>0.37644</c:v>
                </c:pt>
                <c:pt idx="12">
                  <c:v>0.26333</c:v>
                </c:pt>
                <c:pt idx="13">
                  <c:v>0.30157</c:v>
                </c:pt>
                <c:pt idx="14">
                  <c:v>0.10245</c:v>
                </c:pt>
                <c:pt idx="15">
                  <c:v>0.032226</c:v>
                </c:pt>
                <c:pt idx="16">
                  <c:v>0.27094</c:v>
                </c:pt>
                <c:pt idx="17">
                  <c:v>0.071239</c:v>
                </c:pt>
                <c:pt idx="18">
                  <c:v>0.11267</c:v>
                </c:pt>
                <c:pt idx="19">
                  <c:v>0.46881</c:v>
                </c:pt>
                <c:pt idx="20">
                  <c:v>0.49927</c:v>
                </c:pt>
                <c:pt idx="21">
                  <c:v>0.68554</c:v>
                </c:pt>
                <c:pt idx="22">
                  <c:v>0.51067</c:v>
                </c:pt>
                <c:pt idx="23">
                  <c:v>0.20197</c:v>
                </c:pt>
                <c:pt idx="24">
                  <c:v>0.66547</c:v>
                </c:pt>
                <c:pt idx="25">
                  <c:v>0.3869</c:v>
                </c:pt>
                <c:pt idx="26">
                  <c:v>0.74681</c:v>
                </c:pt>
                <c:pt idx="27">
                  <c:v>0.72273</c:v>
                </c:pt>
                <c:pt idx="28">
                  <c:v>0.75653</c:v>
                </c:pt>
                <c:pt idx="29">
                  <c:v>8.6127</c:v>
                </c:pt>
                <c:pt idx="30">
                  <c:v>2.3576</c:v>
                </c:pt>
                <c:pt idx="31">
                  <c:v>2.9277</c:v>
                </c:pt>
                <c:pt idx="32">
                  <c:v>2.7849</c:v>
                </c:pt>
              </c:numCache>
            </c:numRef>
          </c:val>
        </c:ser>
        <c:axId val="37724548"/>
        <c:axId val="3976613"/>
      </c:barChart>
      <c:catAx>
        <c:axId val="5436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Bolt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48930859"/>
        <c:crosses val="autoZero"/>
        <c:auto val="1"/>
        <c:lblOffset val="100"/>
        <c:noMultiLvlLbl val="0"/>
      </c:catAx>
      <c:valAx>
        <c:axId val="4893085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Tension, k-lb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5436762"/>
        <c:crossesAt val="1"/>
        <c:crossBetween val="between"/>
        <c:dispUnits/>
        <c:majorUnit val="25"/>
      </c:valAx>
      <c:catAx>
        <c:axId val="37724548"/>
        <c:scaling>
          <c:orientation val="minMax"/>
        </c:scaling>
        <c:axPos val="b"/>
        <c:delete val="1"/>
        <c:majorTickMark val="in"/>
        <c:minorTickMark val="none"/>
        <c:tickLblPos val="nextTo"/>
        <c:crossAx val="3976613"/>
        <c:crosses val="autoZero"/>
        <c:auto val="1"/>
        <c:lblOffset val="100"/>
        <c:noMultiLvlLbl val="0"/>
      </c:catAx>
      <c:valAx>
        <c:axId val="397661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latin typeface="Arial"/>
                    <a:ea typeface="Arial"/>
                    <a:cs typeface="Arial"/>
                  </a:rPr>
                  <a:t>Shear Load, kip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0" b="1" i="0" u="none" baseline="0">
                <a:latin typeface="Arial"/>
                <a:ea typeface="Arial"/>
                <a:cs typeface="Arial"/>
              </a:defRPr>
            </a:pPr>
          </a:p>
        </c:txPr>
        <c:crossAx val="37724548"/>
        <c:crosses val="max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1"/>
          <c:y val="0.2055"/>
        </c:manualLayout>
      </c:layout>
      <c:overlay val="0"/>
      <c:txPr>
        <a:bodyPr vert="horz" rot="0"/>
        <a:lstStyle/>
        <a:p>
          <a:pPr>
            <a:defRPr lang="en-US" cap="none" sz="14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C-C Bolt Preload &amp; EM-Driven Bolt Shear Load</a:t>
            </a:r>
          </a:p>
        </c:rich>
      </c:tx>
      <c:layout>
        <c:manualLayout>
          <c:xMode val="factor"/>
          <c:yMode val="factor"/>
          <c:x val="0.0265"/>
          <c:y val="0.0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3375"/>
          <c:w val="0.8997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'CC Flange Bolts'!$F$4</c:f>
              <c:strCache>
                <c:ptCount val="1"/>
                <c:pt idx="0">
                  <c:v>Tension (Pre), kip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'CC Flange Bolts'!$A$5:$A$36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'CC Flange Bolts'!$F$5:$F$36</c:f>
              <c:numCache>
                <c:ptCount val="32"/>
                <c:pt idx="0">
                  <c:v>75.908</c:v>
                </c:pt>
                <c:pt idx="1">
                  <c:v>70.998</c:v>
                </c:pt>
                <c:pt idx="2">
                  <c:v>68.238</c:v>
                </c:pt>
                <c:pt idx="3">
                  <c:v>75.132</c:v>
                </c:pt>
                <c:pt idx="4">
                  <c:v>75.534</c:v>
                </c:pt>
                <c:pt idx="5">
                  <c:v>74.914</c:v>
                </c:pt>
                <c:pt idx="6">
                  <c:v>75.614</c:v>
                </c:pt>
                <c:pt idx="7">
                  <c:v>74.736</c:v>
                </c:pt>
                <c:pt idx="8">
                  <c:v>75.202</c:v>
                </c:pt>
                <c:pt idx="9">
                  <c:v>77.587</c:v>
                </c:pt>
                <c:pt idx="10">
                  <c:v>80.086</c:v>
                </c:pt>
                <c:pt idx="11">
                  <c:v>74.969</c:v>
                </c:pt>
                <c:pt idx="12">
                  <c:v>74.635</c:v>
                </c:pt>
                <c:pt idx="13">
                  <c:v>74.042</c:v>
                </c:pt>
                <c:pt idx="14">
                  <c:v>77.358</c:v>
                </c:pt>
                <c:pt idx="15">
                  <c:v>70.226</c:v>
                </c:pt>
                <c:pt idx="16">
                  <c:v>70.22</c:v>
                </c:pt>
                <c:pt idx="17">
                  <c:v>77.359</c:v>
                </c:pt>
                <c:pt idx="18">
                  <c:v>74.04</c:v>
                </c:pt>
                <c:pt idx="19">
                  <c:v>74.632</c:v>
                </c:pt>
                <c:pt idx="20">
                  <c:v>74.967</c:v>
                </c:pt>
                <c:pt idx="21">
                  <c:v>80.083</c:v>
                </c:pt>
                <c:pt idx="22">
                  <c:v>77.583</c:v>
                </c:pt>
                <c:pt idx="23">
                  <c:v>75.202</c:v>
                </c:pt>
                <c:pt idx="24">
                  <c:v>74.739</c:v>
                </c:pt>
                <c:pt idx="25">
                  <c:v>75.619</c:v>
                </c:pt>
                <c:pt idx="26">
                  <c:v>74.916</c:v>
                </c:pt>
                <c:pt idx="27">
                  <c:v>75.539</c:v>
                </c:pt>
                <c:pt idx="28">
                  <c:v>75.136</c:v>
                </c:pt>
                <c:pt idx="29">
                  <c:v>68.231</c:v>
                </c:pt>
                <c:pt idx="30">
                  <c:v>70.984</c:v>
                </c:pt>
                <c:pt idx="31">
                  <c:v>75.878</c:v>
                </c:pt>
              </c:numCache>
            </c:numRef>
          </c:val>
        </c:ser>
        <c:axId val="35789518"/>
        <c:axId val="53670207"/>
      </c:barChart>
      <c:barChart>
        <c:barDir val="col"/>
        <c:grouping val="clustered"/>
        <c:varyColors val="0"/>
        <c:ser>
          <c:idx val="1"/>
          <c:order val="1"/>
          <c:tx>
            <c:strRef>
              <c:f>'CC Flange Bolts'!$H$4</c:f>
              <c:strCache>
                <c:ptCount val="1"/>
                <c:pt idx="0">
                  <c:v>Shear (Pre+EM-Pre), kip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'CC Flange Bolts'!$A$5:$A$36</c:f>
              <c:num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</c:numCache>
            </c:numRef>
          </c:cat>
          <c:val>
            <c:numRef>
              <c:f>'CC Flange Bolts'!$H$5:$H$36</c:f>
              <c:numCache>
                <c:ptCount val="32"/>
                <c:pt idx="0">
                  <c:v>2.7846</c:v>
                </c:pt>
                <c:pt idx="1">
                  <c:v>1.3746</c:v>
                </c:pt>
                <c:pt idx="2">
                  <c:v>0.90372</c:v>
                </c:pt>
                <c:pt idx="3">
                  <c:v>0.72774</c:v>
                </c:pt>
                <c:pt idx="4">
                  <c:v>0.89565</c:v>
                </c:pt>
                <c:pt idx="5">
                  <c:v>1.0384</c:v>
                </c:pt>
                <c:pt idx="6">
                  <c:v>1.3231</c:v>
                </c:pt>
                <c:pt idx="7">
                  <c:v>1.298</c:v>
                </c:pt>
                <c:pt idx="8">
                  <c:v>1.0025</c:v>
                </c:pt>
                <c:pt idx="9">
                  <c:v>0.70308</c:v>
                </c:pt>
                <c:pt idx="10">
                  <c:v>0.82824</c:v>
                </c:pt>
                <c:pt idx="11">
                  <c:v>0.87638</c:v>
                </c:pt>
                <c:pt idx="12">
                  <c:v>0.64165</c:v>
                </c:pt>
                <c:pt idx="13">
                  <c:v>0.661</c:v>
                </c:pt>
                <c:pt idx="14">
                  <c:v>0.45563</c:v>
                </c:pt>
                <c:pt idx="15">
                  <c:v>0.72764</c:v>
                </c:pt>
                <c:pt idx="16">
                  <c:v>0.74026</c:v>
                </c:pt>
                <c:pt idx="17">
                  <c:v>0.45753</c:v>
                </c:pt>
                <c:pt idx="18">
                  <c:v>0.64989</c:v>
                </c:pt>
                <c:pt idx="19">
                  <c:v>0.62627</c:v>
                </c:pt>
                <c:pt idx="20">
                  <c:v>0.86189</c:v>
                </c:pt>
                <c:pt idx="21">
                  <c:v>0.82027</c:v>
                </c:pt>
                <c:pt idx="22">
                  <c:v>0.67998</c:v>
                </c:pt>
                <c:pt idx="23">
                  <c:v>0.98174</c:v>
                </c:pt>
                <c:pt idx="24">
                  <c:v>1.2883</c:v>
                </c:pt>
                <c:pt idx="25">
                  <c:v>1.3405</c:v>
                </c:pt>
                <c:pt idx="26">
                  <c:v>1.0806</c:v>
                </c:pt>
                <c:pt idx="27">
                  <c:v>0.9443</c:v>
                </c:pt>
                <c:pt idx="28">
                  <c:v>0.77722</c:v>
                </c:pt>
                <c:pt idx="29">
                  <c:v>0.92176</c:v>
                </c:pt>
                <c:pt idx="30">
                  <c:v>1.3806</c:v>
                </c:pt>
                <c:pt idx="31">
                  <c:v>2.7641</c:v>
                </c:pt>
              </c:numCache>
            </c:numRef>
          </c:val>
        </c:ser>
        <c:axId val="13269816"/>
        <c:axId val="52319481"/>
      </c:barChart>
      <c:catAx>
        <c:axId val="35789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Bolt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53670207"/>
        <c:crosses val="autoZero"/>
        <c:auto val="1"/>
        <c:lblOffset val="100"/>
        <c:noMultiLvlLbl val="0"/>
      </c:catAx>
      <c:valAx>
        <c:axId val="5367020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Tension, k-lb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35789518"/>
        <c:crossesAt val="1"/>
        <c:crossBetween val="between"/>
        <c:dispUnits/>
        <c:majorUnit val="25"/>
      </c:valAx>
      <c:catAx>
        <c:axId val="13269816"/>
        <c:scaling>
          <c:orientation val="minMax"/>
        </c:scaling>
        <c:axPos val="b"/>
        <c:delete val="1"/>
        <c:majorTickMark val="in"/>
        <c:minorTickMark val="none"/>
        <c:tickLblPos val="nextTo"/>
        <c:crossAx val="52319481"/>
        <c:crosses val="autoZero"/>
        <c:auto val="1"/>
        <c:lblOffset val="100"/>
        <c:noMultiLvlLbl val="0"/>
      </c:catAx>
      <c:valAx>
        <c:axId val="52319481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latin typeface="Arial"/>
                    <a:ea typeface="Arial"/>
                    <a:cs typeface="Arial"/>
                  </a:rPr>
                  <a:t>Shear Load, kip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50" b="1" i="0" u="none" baseline="0">
                <a:latin typeface="Arial"/>
                <a:ea typeface="Arial"/>
                <a:cs typeface="Arial"/>
              </a:defRPr>
            </a:pPr>
          </a:p>
        </c:txPr>
        <c:crossAx val="13269816"/>
        <c:crosses val="max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"/>
          <c:y val="0.20675"/>
        </c:manualLayout>
      </c:layout>
      <c:overlay val="0"/>
      <c:txPr>
        <a:bodyPr vert="horz" rot="0"/>
        <a:lstStyle/>
        <a:p>
          <a:pPr>
            <a:defRPr lang="en-US" cap="none" sz="14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6.png" /><Relationship Id="rId4" Type="http://schemas.openxmlformats.org/officeDocument/2006/relationships/chart" Target="/xl/charts/chart2.xml" /><Relationship Id="rId5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12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8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5</xdr:row>
      <xdr:rowOff>47625</xdr:rowOff>
    </xdr:from>
    <xdr:to>
      <xdr:col>17</xdr:col>
      <xdr:colOff>114300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3276600" y="885825"/>
        <a:ext cx="82010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46</xdr:row>
      <xdr:rowOff>38100</xdr:rowOff>
    </xdr:from>
    <xdr:to>
      <xdr:col>6</xdr:col>
      <xdr:colOff>1038225</xdr:colOff>
      <xdr:row>79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35841" t="12719" r="11979" b="16247"/>
        <a:stretch>
          <a:fillRect/>
        </a:stretch>
      </xdr:blipFill>
      <xdr:spPr>
        <a:xfrm>
          <a:off x="0" y="7515225"/>
          <a:ext cx="5019675" cy="5372100"/>
        </a:xfrm>
        <a:prstGeom prst="rect">
          <a:avLst/>
        </a:prstGeom>
        <a:noFill/>
        <a:ln w="38100" cmpd="sng">
          <a:solidFill>
            <a:srgbClr val="9999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247650</xdr:colOff>
      <xdr:row>46</xdr:row>
      <xdr:rowOff>28575</xdr:rowOff>
    </xdr:from>
    <xdr:to>
      <xdr:col>24</xdr:col>
      <xdr:colOff>600075</xdr:colOff>
      <xdr:row>77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rcRect l="33663" t="18891" r="11979" b="14356"/>
        <a:stretch>
          <a:fillRect/>
        </a:stretch>
      </xdr:blipFill>
      <xdr:spPr>
        <a:xfrm>
          <a:off x="11001375" y="7505700"/>
          <a:ext cx="5229225" cy="504825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17</xdr:col>
      <xdr:colOff>533400</xdr:colOff>
      <xdr:row>8</xdr:row>
      <xdr:rowOff>142875</xdr:rowOff>
    </xdr:from>
    <xdr:to>
      <xdr:col>30</xdr:col>
      <xdr:colOff>47625</xdr:colOff>
      <xdr:row>43</xdr:row>
      <xdr:rowOff>104775</xdr:rowOff>
    </xdr:to>
    <xdr:graphicFrame>
      <xdr:nvGraphicFramePr>
        <xdr:cNvPr id="4" name="Chart 9"/>
        <xdr:cNvGraphicFramePr/>
      </xdr:nvGraphicFramePr>
      <xdr:xfrm>
        <a:off x="11896725" y="1466850"/>
        <a:ext cx="7439025" cy="562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6</xdr:col>
      <xdr:colOff>1152525</xdr:colOff>
      <xdr:row>46</xdr:row>
      <xdr:rowOff>66675</xdr:rowOff>
    </xdr:from>
    <xdr:to>
      <xdr:col>15</xdr:col>
      <xdr:colOff>523875</xdr:colOff>
      <xdr:row>74</xdr:row>
      <xdr:rowOff>133350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rcRect l="18118" t="12467" r="12475" b="14105"/>
        <a:stretch>
          <a:fillRect/>
        </a:stretch>
      </xdr:blipFill>
      <xdr:spPr>
        <a:xfrm>
          <a:off x="5133975" y="7543800"/>
          <a:ext cx="5534025" cy="4600575"/>
        </a:xfrm>
        <a:prstGeom prst="rect">
          <a:avLst/>
        </a:prstGeom>
        <a:noFill/>
        <a:ln w="38100" cmpd="sng">
          <a:solidFill>
            <a:srgbClr val="99336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1</xdr:row>
      <xdr:rowOff>0</xdr:rowOff>
    </xdr:from>
    <xdr:to>
      <xdr:col>22</xdr:col>
      <xdr:colOff>323850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6715125" y="161925"/>
        <a:ext cx="82105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104775</xdr:colOff>
      <xdr:row>42</xdr:row>
      <xdr:rowOff>47625</xdr:rowOff>
    </xdr:from>
    <xdr:to>
      <xdr:col>6</xdr:col>
      <xdr:colOff>600075</xdr:colOff>
      <xdr:row>73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rcRect l="39108" t="15238" r="12376" b="17631"/>
        <a:stretch>
          <a:fillRect/>
        </a:stretch>
      </xdr:blipFill>
      <xdr:spPr>
        <a:xfrm>
          <a:off x="104775" y="6848475"/>
          <a:ext cx="4667250" cy="5076825"/>
        </a:xfrm>
        <a:prstGeom prst="rect">
          <a:avLst/>
        </a:prstGeom>
        <a:noFill/>
        <a:ln w="38100" cmpd="sng">
          <a:solidFill>
            <a:srgbClr val="9999FF"/>
          </a:solidFill>
          <a:headEnd type="none"/>
          <a:tailEnd type="none"/>
        </a:ln>
      </xdr:spPr>
    </xdr:pic>
    <xdr:clientData/>
  </xdr:twoCellAnchor>
  <xdr:twoCellAnchor editAs="oneCell">
    <xdr:from>
      <xdr:col>16</xdr:col>
      <xdr:colOff>104775</xdr:colOff>
      <xdr:row>42</xdr:row>
      <xdr:rowOff>38100</xdr:rowOff>
    </xdr:from>
    <xdr:to>
      <xdr:col>24</xdr:col>
      <xdr:colOff>266700</xdr:colOff>
      <xdr:row>73</xdr:row>
      <xdr:rowOff>123825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rcRect l="35841" t="18640" r="11782" b="13853"/>
        <a:stretch>
          <a:fillRect/>
        </a:stretch>
      </xdr:blipFill>
      <xdr:spPr>
        <a:xfrm>
          <a:off x="11049000" y="6838950"/>
          <a:ext cx="5038725" cy="51054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20</xdr:col>
      <xdr:colOff>352425</xdr:colOff>
      <xdr:row>4</xdr:row>
      <xdr:rowOff>133350</xdr:rowOff>
    </xdr:from>
    <xdr:to>
      <xdr:col>30</xdr:col>
      <xdr:colOff>428625</xdr:colOff>
      <xdr:row>40</xdr:row>
      <xdr:rowOff>9525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rcRect l="22474" t="11712" r="13366" b="12846"/>
        <a:stretch>
          <a:fillRect/>
        </a:stretch>
      </xdr:blipFill>
      <xdr:spPr>
        <a:xfrm>
          <a:off x="13735050" y="781050"/>
          <a:ext cx="6172200" cy="57054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123825</xdr:colOff>
      <xdr:row>42</xdr:row>
      <xdr:rowOff>38100</xdr:rowOff>
    </xdr:from>
    <xdr:to>
      <xdr:col>15</xdr:col>
      <xdr:colOff>571500</xdr:colOff>
      <xdr:row>71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rcRect l="6436" t="9445" r="13267" b="10075"/>
        <a:stretch>
          <a:fillRect/>
        </a:stretch>
      </xdr:blipFill>
      <xdr:spPr>
        <a:xfrm>
          <a:off x="4905375" y="6838950"/>
          <a:ext cx="6000750" cy="4724400"/>
        </a:xfrm>
        <a:prstGeom prst="rect">
          <a:avLst/>
        </a:prstGeom>
        <a:noFill/>
        <a:ln w="38100" cmpd="sng">
          <a:solidFill>
            <a:srgbClr val="99336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133350</xdr:rowOff>
    </xdr:from>
    <xdr:to>
      <xdr:col>19</xdr:col>
      <xdr:colOff>495300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5057775" y="1266825"/>
        <a:ext cx="82105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9525</xdr:colOff>
      <xdr:row>42</xdr:row>
      <xdr:rowOff>85725</xdr:rowOff>
    </xdr:from>
    <xdr:to>
      <xdr:col>25</xdr:col>
      <xdr:colOff>590550</xdr:colOff>
      <xdr:row>72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31286" t="16247" r="11979" b="19773"/>
        <a:stretch>
          <a:fillRect/>
        </a:stretch>
      </xdr:blipFill>
      <xdr:spPr>
        <a:xfrm>
          <a:off x="11563350" y="6886575"/>
          <a:ext cx="5457825" cy="48387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295275</xdr:colOff>
      <xdr:row>42</xdr:row>
      <xdr:rowOff>123825</xdr:rowOff>
    </xdr:from>
    <xdr:to>
      <xdr:col>8</xdr:col>
      <xdr:colOff>342900</xdr:colOff>
      <xdr:row>75</xdr:row>
      <xdr:rowOff>152400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rcRect l="30990" t="15742" r="12475" b="13224"/>
        <a:stretch>
          <a:fillRect/>
        </a:stretch>
      </xdr:blipFill>
      <xdr:spPr>
        <a:xfrm>
          <a:off x="295275" y="6924675"/>
          <a:ext cx="5438775" cy="5372100"/>
        </a:xfrm>
        <a:prstGeom prst="rect">
          <a:avLst/>
        </a:prstGeom>
        <a:noFill/>
        <a:ln w="38100" cmpd="sng">
          <a:solidFill>
            <a:srgbClr val="9999FF"/>
          </a:solidFill>
          <a:headEnd type="none"/>
          <a:tailEnd type="none"/>
        </a:ln>
      </xdr:spPr>
    </xdr:pic>
    <xdr:clientData/>
  </xdr:twoCellAnchor>
  <xdr:twoCellAnchor editAs="oneCell">
    <xdr:from>
      <xdr:col>19</xdr:col>
      <xdr:colOff>466725</xdr:colOff>
      <xdr:row>5</xdr:row>
      <xdr:rowOff>0</xdr:rowOff>
    </xdr:from>
    <xdr:to>
      <xdr:col>31</xdr:col>
      <xdr:colOff>228600</xdr:colOff>
      <xdr:row>39</xdr:row>
      <xdr:rowOff>142875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rcRect l="13465" t="14483" r="12969" b="10830"/>
        <a:stretch>
          <a:fillRect/>
        </a:stretch>
      </xdr:blipFill>
      <xdr:spPr>
        <a:xfrm>
          <a:off x="13239750" y="809625"/>
          <a:ext cx="7077075" cy="56483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285750</xdr:colOff>
      <xdr:row>43</xdr:row>
      <xdr:rowOff>142875</xdr:rowOff>
    </xdr:from>
    <xdr:to>
      <xdr:col>17</xdr:col>
      <xdr:colOff>180975</xdr:colOff>
      <xdr:row>68</xdr:row>
      <xdr:rowOff>38100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rcRect l="8514" t="11460" r="13960" b="24307"/>
        <a:stretch>
          <a:fillRect/>
        </a:stretch>
      </xdr:blipFill>
      <xdr:spPr>
        <a:xfrm>
          <a:off x="5676900" y="7105650"/>
          <a:ext cx="6057900" cy="3943350"/>
        </a:xfrm>
        <a:prstGeom prst="rect">
          <a:avLst/>
        </a:prstGeom>
        <a:noFill/>
        <a:ln w="38100" cmpd="sng">
          <a:solidFill>
            <a:srgbClr val="99336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581025</xdr:colOff>
      <xdr:row>3</xdr:row>
      <xdr:rowOff>152400</xdr:rowOff>
    </xdr:from>
    <xdr:to>
      <xdr:col>21</xdr:col>
      <xdr:colOff>190500</xdr:colOff>
      <xdr:row>40</xdr:row>
      <xdr:rowOff>57150</xdr:rowOff>
    </xdr:to>
    <xdr:graphicFrame>
      <xdr:nvGraphicFramePr>
        <xdr:cNvPr id="1" name="Chart 1"/>
        <xdr:cNvGraphicFramePr/>
      </xdr:nvGraphicFramePr>
      <xdr:xfrm>
        <a:off x="5972175" y="638175"/>
        <a:ext cx="821055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21</xdr:col>
      <xdr:colOff>428625</xdr:colOff>
      <xdr:row>2</xdr:row>
      <xdr:rowOff>95250</xdr:rowOff>
    </xdr:from>
    <xdr:to>
      <xdr:col>31</xdr:col>
      <xdr:colOff>200025</xdr:colOff>
      <xdr:row>32</xdr:row>
      <xdr:rowOff>28575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rcRect l="29405" t="10830" r="9603" b="25819"/>
        <a:stretch>
          <a:fillRect/>
        </a:stretch>
      </xdr:blipFill>
      <xdr:spPr>
        <a:xfrm>
          <a:off x="14420850" y="419100"/>
          <a:ext cx="5867400" cy="47910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11</xdr:col>
      <xdr:colOff>123825</xdr:colOff>
      <xdr:row>41</xdr:row>
      <xdr:rowOff>76200</xdr:rowOff>
    </xdr:from>
    <xdr:to>
      <xdr:col>20</xdr:col>
      <xdr:colOff>238125</xdr:colOff>
      <xdr:row>73</xdr:row>
      <xdr:rowOff>114300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rcRect l="30000" t="9193" r="11782" b="21788"/>
        <a:stretch>
          <a:fillRect/>
        </a:stretch>
      </xdr:blipFill>
      <xdr:spPr>
        <a:xfrm>
          <a:off x="8020050" y="6715125"/>
          <a:ext cx="5600700" cy="52197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</xdr:col>
      <xdr:colOff>495300</xdr:colOff>
      <xdr:row>41</xdr:row>
      <xdr:rowOff>9525</xdr:rowOff>
    </xdr:from>
    <xdr:to>
      <xdr:col>10</xdr:col>
      <xdr:colOff>381000</xdr:colOff>
      <xdr:row>73</xdr:row>
      <xdr:rowOff>28575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rcRect l="24716" t="13664" r="13403" b="17654"/>
        <a:stretch>
          <a:fillRect/>
        </a:stretch>
      </xdr:blipFill>
      <xdr:spPr>
        <a:xfrm>
          <a:off x="1714500" y="6648450"/>
          <a:ext cx="5953125" cy="5200650"/>
        </a:xfrm>
        <a:prstGeom prst="rect">
          <a:avLst/>
        </a:prstGeom>
        <a:noFill/>
        <a:ln w="38100" cmpd="sng">
          <a:solidFill>
            <a:srgbClr val="99336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41">
      <selection activeCell="K44" sqref="K44"/>
    </sheetView>
  </sheetViews>
  <sheetFormatPr defaultColWidth="9.140625" defaultRowHeight="12.75"/>
  <cols>
    <col min="2" max="2" width="10.57421875" style="0" bestFit="1" customWidth="1"/>
    <col min="6" max="6" width="12.57421875" style="0" bestFit="1" customWidth="1"/>
    <col min="7" max="7" width="19.28125" style="0" bestFit="1" customWidth="1"/>
  </cols>
  <sheetData>
    <row r="1" ht="12.75">
      <c r="A1" t="s">
        <v>7</v>
      </c>
    </row>
    <row r="2" ht="12.75">
      <c r="C2" t="s">
        <v>2</v>
      </c>
    </row>
    <row r="3" spans="3:21" ht="15">
      <c r="C3" t="s">
        <v>8</v>
      </c>
      <c r="S3" s="10" t="s">
        <v>33</v>
      </c>
      <c r="T3" s="10"/>
      <c r="U3" s="10"/>
    </row>
    <row r="4" spans="2:21" ht="12.75">
      <c r="B4" t="s">
        <v>0</v>
      </c>
      <c r="C4" t="s">
        <v>5</v>
      </c>
      <c r="D4" t="s">
        <v>3</v>
      </c>
      <c r="E4" t="s">
        <v>34</v>
      </c>
      <c r="H4" t="s">
        <v>15</v>
      </c>
      <c r="S4" t="s">
        <v>30</v>
      </c>
      <c r="T4" t="s">
        <v>31</v>
      </c>
      <c r="U4" t="s">
        <v>32</v>
      </c>
    </row>
    <row r="5" spans="1:21" ht="12.75">
      <c r="A5">
        <v>1</v>
      </c>
      <c r="B5">
        <v>313815</v>
      </c>
      <c r="C5" s="1">
        <v>77.413</v>
      </c>
      <c r="D5" s="1">
        <v>1.8634</v>
      </c>
      <c r="E5" s="1">
        <v>1.338</v>
      </c>
      <c r="G5" s="1" t="s">
        <v>14</v>
      </c>
      <c r="H5" t="s">
        <v>10</v>
      </c>
      <c r="I5" t="s">
        <v>11</v>
      </c>
      <c r="J5" t="s">
        <v>12</v>
      </c>
      <c r="K5" t="s">
        <v>13</v>
      </c>
      <c r="S5">
        <v>0.17</v>
      </c>
      <c r="T5">
        <v>13</v>
      </c>
      <c r="U5">
        <v>5.8</v>
      </c>
    </row>
    <row r="6" spans="1:21" ht="12.75">
      <c r="A6">
        <v>2</v>
      </c>
      <c r="B6">
        <v>313828</v>
      </c>
      <c r="C6" s="1">
        <v>76.822</v>
      </c>
      <c r="D6" s="1">
        <v>1.9645</v>
      </c>
      <c r="E6" s="1">
        <v>0.48086</v>
      </c>
      <c r="G6" s="1">
        <v>1</v>
      </c>
      <c r="H6" s="3">
        <v>3.39366E-06</v>
      </c>
      <c r="I6">
        <v>334571</v>
      </c>
      <c r="J6">
        <v>133828</v>
      </c>
      <c r="K6" s="4">
        <f>J6/I6</f>
        <v>0.39999880443911756</v>
      </c>
      <c r="S6">
        <v>1</v>
      </c>
      <c r="T6">
        <v>10</v>
      </c>
      <c r="U6">
        <v>6.9</v>
      </c>
    </row>
    <row r="7" spans="1:21" ht="12.75">
      <c r="A7">
        <v>3</v>
      </c>
      <c r="B7">
        <v>313841</v>
      </c>
      <c r="C7" s="1">
        <v>76.052</v>
      </c>
      <c r="D7" s="1">
        <v>1.7747</v>
      </c>
      <c r="E7" s="1">
        <v>0.1737</v>
      </c>
      <c r="G7" s="1">
        <v>1.1</v>
      </c>
      <c r="H7" s="3">
        <v>9.0062E-06</v>
      </c>
      <c r="I7" s="3">
        <v>1933730</v>
      </c>
      <c r="J7">
        <v>773490</v>
      </c>
      <c r="K7" s="4">
        <f aca="true" t="shared" si="0" ref="K7:K12">J7/I7</f>
        <v>0.39999896572944516</v>
      </c>
      <c r="S7">
        <v>5</v>
      </c>
      <c r="T7">
        <v>5</v>
      </c>
      <c r="U7">
        <v>11.2</v>
      </c>
    </row>
    <row r="8" spans="1:21" ht="12.75">
      <c r="A8">
        <v>4</v>
      </c>
      <c r="B8">
        <v>313854</v>
      </c>
      <c r="C8" s="1">
        <v>75.974</v>
      </c>
      <c r="D8" s="1">
        <v>1.4388</v>
      </c>
      <c r="E8" s="1">
        <v>0.34326</v>
      </c>
      <c r="G8" s="1">
        <v>1.2</v>
      </c>
      <c r="H8" s="3">
        <v>1.80434E-05</v>
      </c>
      <c r="I8" s="3">
        <v>3573750</v>
      </c>
      <c r="J8" s="3">
        <v>1429500</v>
      </c>
      <c r="K8" s="4">
        <f t="shared" si="0"/>
        <v>0.4</v>
      </c>
      <c r="S8">
        <v>10</v>
      </c>
      <c r="T8">
        <v>4.5</v>
      </c>
      <c r="U8">
        <v>14.5</v>
      </c>
    </row>
    <row r="9" spans="1:11" ht="12.75">
      <c r="A9">
        <v>5</v>
      </c>
      <c r="B9">
        <v>313867</v>
      </c>
      <c r="C9" s="1">
        <v>77.966</v>
      </c>
      <c r="D9" s="1">
        <v>1.9434</v>
      </c>
      <c r="E9" s="1">
        <v>1.4556</v>
      </c>
      <c r="G9" s="1">
        <v>1.3</v>
      </c>
      <c r="H9" s="3">
        <v>2.85621E-05</v>
      </c>
      <c r="I9" s="3">
        <v>5205570</v>
      </c>
      <c r="J9" s="3">
        <v>2082230</v>
      </c>
      <c r="K9" s="4">
        <f t="shared" si="0"/>
        <v>0.4000003842038432</v>
      </c>
    </row>
    <row r="10" spans="1:11" ht="12.75">
      <c r="A10">
        <v>6</v>
      </c>
      <c r="B10">
        <v>313880</v>
      </c>
      <c r="C10" s="1">
        <v>75.435</v>
      </c>
      <c r="D10" s="1">
        <v>1.0155</v>
      </c>
      <c r="E10" s="1">
        <v>0.46686</v>
      </c>
      <c r="G10" s="1">
        <v>1.45</v>
      </c>
      <c r="H10" s="3">
        <v>4.60748E-05</v>
      </c>
      <c r="I10" s="3">
        <v>7636900</v>
      </c>
      <c r="J10" s="3">
        <v>3054760</v>
      </c>
      <c r="K10" s="4">
        <f t="shared" si="0"/>
        <v>0.4</v>
      </c>
    </row>
    <row r="11" spans="1:11" ht="12.75">
      <c r="A11">
        <v>7</v>
      </c>
      <c r="B11">
        <v>313893</v>
      </c>
      <c r="C11" s="1">
        <v>75.112</v>
      </c>
      <c r="D11" s="1">
        <v>1.033</v>
      </c>
      <c r="E11" s="1">
        <v>0.50044</v>
      </c>
      <c r="G11" s="1">
        <v>1.675</v>
      </c>
      <c r="H11" s="3">
        <v>7.46232E-05</v>
      </c>
      <c r="I11" s="3">
        <v>11247800</v>
      </c>
      <c r="J11" s="3">
        <v>4499140</v>
      </c>
      <c r="K11" s="4">
        <f t="shared" si="0"/>
        <v>0.4000017781255001</v>
      </c>
    </row>
    <row r="12" spans="1:11" ht="12.75">
      <c r="A12">
        <v>8</v>
      </c>
      <c r="B12">
        <v>313906</v>
      </c>
      <c r="C12" s="1">
        <v>75.84</v>
      </c>
      <c r="D12" s="1">
        <v>1.1305</v>
      </c>
      <c r="E12" s="1">
        <v>0.65484</v>
      </c>
      <c r="G12" s="1">
        <v>2</v>
      </c>
      <c r="H12" s="3">
        <v>0.000117931</v>
      </c>
      <c r="I12" s="3">
        <v>16369000</v>
      </c>
      <c r="J12" s="3">
        <v>6547610</v>
      </c>
      <c r="K12" s="4">
        <f t="shared" si="0"/>
        <v>0.4000006109108681</v>
      </c>
    </row>
    <row r="13" spans="1:7" ht="12.75">
      <c r="A13">
        <v>9</v>
      </c>
      <c r="B13">
        <v>313919</v>
      </c>
      <c r="C13" s="1">
        <v>77.994</v>
      </c>
      <c r="D13" s="1">
        <v>1.4898</v>
      </c>
      <c r="E13" s="1">
        <v>0.99596</v>
      </c>
      <c r="G13" s="1"/>
    </row>
    <row r="14" spans="1:12" ht="12.75">
      <c r="A14">
        <v>10</v>
      </c>
      <c r="B14">
        <v>313932</v>
      </c>
      <c r="C14" s="1">
        <v>74.452</v>
      </c>
      <c r="D14" s="1">
        <v>1.4303</v>
      </c>
      <c r="E14" s="1">
        <v>1.2931</v>
      </c>
      <c r="I14" s="3"/>
      <c r="K14" s="4"/>
      <c r="L14" s="4"/>
    </row>
    <row r="15" spans="1:12" ht="12.75">
      <c r="A15">
        <v>11</v>
      </c>
      <c r="B15">
        <v>313945</v>
      </c>
      <c r="C15" s="1">
        <v>74.446</v>
      </c>
      <c r="D15" s="1">
        <v>1.5757</v>
      </c>
      <c r="E15" s="1">
        <v>1.2942</v>
      </c>
      <c r="I15" s="3"/>
      <c r="K15" s="4"/>
      <c r="L15" s="4"/>
    </row>
    <row r="16" spans="1:12" ht="12.75">
      <c r="A16">
        <v>12</v>
      </c>
      <c r="B16">
        <v>313958</v>
      </c>
      <c r="C16" s="1">
        <v>77.995</v>
      </c>
      <c r="D16" s="1">
        <v>0.71034</v>
      </c>
      <c r="E16" s="1">
        <v>0.99823</v>
      </c>
      <c r="I16" s="3"/>
      <c r="J16" s="3"/>
      <c r="K16" s="4"/>
      <c r="L16" s="4"/>
    </row>
    <row r="17" spans="1:12" ht="12.75">
      <c r="A17">
        <v>13</v>
      </c>
      <c r="B17">
        <v>313971</v>
      </c>
      <c r="C17" s="1">
        <v>75.839</v>
      </c>
      <c r="D17" s="1">
        <v>0.37946</v>
      </c>
      <c r="E17" s="1">
        <v>0.65449</v>
      </c>
      <c r="I17" s="3"/>
      <c r="J17" s="3"/>
      <c r="K17" s="4"/>
      <c r="L17" s="4"/>
    </row>
    <row r="18" spans="1:12" ht="12.75">
      <c r="A18">
        <v>14</v>
      </c>
      <c r="B18">
        <v>313984</v>
      </c>
      <c r="C18" s="1">
        <v>75.112</v>
      </c>
      <c r="D18" s="1">
        <v>0.39652</v>
      </c>
      <c r="E18" s="1">
        <v>0.49686</v>
      </c>
      <c r="I18" s="3"/>
      <c r="K18" s="4"/>
      <c r="L18" s="4"/>
    </row>
    <row r="19" spans="1:12" ht="12.75">
      <c r="A19">
        <v>15</v>
      </c>
      <c r="B19">
        <v>313997</v>
      </c>
      <c r="C19" s="1">
        <v>75.434</v>
      </c>
      <c r="D19" s="1">
        <v>0.43123</v>
      </c>
      <c r="E19" s="1">
        <v>0.45952</v>
      </c>
      <c r="I19" s="3"/>
      <c r="K19" s="4"/>
      <c r="L19" s="4"/>
    </row>
    <row r="20" spans="1:12" ht="12.75">
      <c r="A20">
        <v>16</v>
      </c>
      <c r="B20">
        <v>314010</v>
      </c>
      <c r="C20" s="1">
        <v>77.966</v>
      </c>
      <c r="D20" s="1">
        <v>0.99173</v>
      </c>
      <c r="E20" s="1">
        <v>1.449</v>
      </c>
      <c r="I20" s="3"/>
      <c r="K20" s="4"/>
      <c r="L20" s="4"/>
    </row>
    <row r="21" spans="1:12" ht="12.75">
      <c r="A21">
        <v>17</v>
      </c>
      <c r="B21">
        <v>314023</v>
      </c>
      <c r="C21" s="1">
        <v>75.975</v>
      </c>
      <c r="D21" s="1">
        <v>1.9719</v>
      </c>
      <c r="E21" s="1">
        <v>0.26316</v>
      </c>
      <c r="I21" s="3"/>
      <c r="K21" s="4"/>
      <c r="L21" s="4"/>
    </row>
    <row r="22" spans="1:12" ht="12.75">
      <c r="A22">
        <v>18</v>
      </c>
      <c r="B22">
        <v>314036</v>
      </c>
      <c r="C22" s="1">
        <v>76.052</v>
      </c>
      <c r="D22" s="1">
        <v>2.044</v>
      </c>
      <c r="E22" s="1">
        <v>0.089037</v>
      </c>
      <c r="I22" s="3"/>
      <c r="K22" s="4"/>
      <c r="L22" s="4"/>
    </row>
    <row r="23" spans="1:12" ht="12.75">
      <c r="A23">
        <v>19</v>
      </c>
      <c r="B23">
        <v>314049</v>
      </c>
      <c r="C23" s="1">
        <v>76.817</v>
      </c>
      <c r="D23" s="1">
        <v>2.3558</v>
      </c>
      <c r="E23" s="1">
        <v>0.44102</v>
      </c>
      <c r="I23" s="3"/>
      <c r="K23" s="4"/>
      <c r="L23" s="4"/>
    </row>
    <row r="24" spans="1:12" ht="12.75">
      <c r="A24">
        <v>20</v>
      </c>
      <c r="B24">
        <v>314062</v>
      </c>
      <c r="C24" s="1">
        <v>77.415</v>
      </c>
      <c r="D24" s="1">
        <v>3.0824</v>
      </c>
      <c r="E24" s="1">
        <v>1.12</v>
      </c>
      <c r="I24" s="3"/>
      <c r="K24" s="4"/>
      <c r="L24" s="4"/>
    </row>
    <row r="25" spans="1:12" ht="12.75">
      <c r="A25">
        <v>21</v>
      </c>
      <c r="B25">
        <v>314079</v>
      </c>
      <c r="C25" s="1">
        <v>72.35</v>
      </c>
      <c r="D25" s="1">
        <v>5.1429</v>
      </c>
      <c r="E25" s="1">
        <v>3.0532</v>
      </c>
      <c r="I25" s="3"/>
      <c r="K25" s="4"/>
      <c r="L25" s="4"/>
    </row>
    <row r="26" spans="1:12" ht="12.75">
      <c r="A26">
        <v>22</v>
      </c>
      <c r="B26">
        <v>314096</v>
      </c>
      <c r="C26" s="1">
        <v>71.511</v>
      </c>
      <c r="D26" s="1">
        <v>3.8115</v>
      </c>
      <c r="E26" s="1">
        <v>1.935</v>
      </c>
      <c r="I26" s="3"/>
      <c r="K26" s="4"/>
      <c r="L26" s="4"/>
    </row>
    <row r="27" spans="1:12" ht="12.75">
      <c r="A27">
        <v>23</v>
      </c>
      <c r="B27">
        <v>314113</v>
      </c>
      <c r="C27" s="1">
        <v>70.093</v>
      </c>
      <c r="D27" s="1">
        <v>2.7414</v>
      </c>
      <c r="E27" s="1">
        <v>0.68274</v>
      </c>
      <c r="I27" s="3"/>
      <c r="K27" s="4"/>
      <c r="L27" s="4"/>
    </row>
    <row r="28" spans="1:12" ht="12.75">
      <c r="A28">
        <v>24</v>
      </c>
      <c r="B28">
        <v>314130</v>
      </c>
      <c r="C28" s="1">
        <v>70.123</v>
      </c>
      <c r="D28" s="1">
        <v>0.76421</v>
      </c>
      <c r="E28" s="1">
        <v>0.61729</v>
      </c>
      <c r="I28" s="3"/>
      <c r="K28" s="4"/>
      <c r="L28" s="4"/>
    </row>
    <row r="29" spans="1:12" ht="12.75">
      <c r="A29">
        <v>25</v>
      </c>
      <c r="B29">
        <v>314147</v>
      </c>
      <c r="C29" s="1">
        <v>71.54</v>
      </c>
      <c r="D29" s="1">
        <v>1.7416</v>
      </c>
      <c r="E29" s="1">
        <v>1.8598</v>
      </c>
      <c r="I29" s="3"/>
      <c r="K29" s="4"/>
      <c r="L29" s="4"/>
    </row>
    <row r="30" spans="1:12" ht="12.75">
      <c r="A30">
        <v>26</v>
      </c>
      <c r="B30">
        <v>314164</v>
      </c>
      <c r="C30" s="1">
        <v>72.388</v>
      </c>
      <c r="D30" s="1">
        <v>3.2135</v>
      </c>
      <c r="E30" s="1">
        <v>3.068</v>
      </c>
      <c r="I30" s="3"/>
      <c r="J30" s="3"/>
      <c r="K30" s="4"/>
      <c r="L30" s="4"/>
    </row>
    <row r="31" spans="2:12" ht="12.75">
      <c r="B31" s="7" t="s">
        <v>19</v>
      </c>
      <c r="C31" s="8">
        <f>AVERAGE(C5:C30)</f>
        <v>75.15830769230769</v>
      </c>
      <c r="D31" s="1"/>
      <c r="H31" s="3"/>
      <c r="I31" s="3"/>
      <c r="J31" s="3"/>
      <c r="K31" s="4"/>
      <c r="L31" s="4"/>
    </row>
    <row r="32" spans="2:12" ht="12.75">
      <c r="B32" s="7" t="s">
        <v>16</v>
      </c>
      <c r="C32" s="8">
        <f>STDEV(C5:C30)</f>
        <v>2.4127860040917244</v>
      </c>
      <c r="H32" s="3"/>
      <c r="I32" s="3"/>
      <c r="K32" s="4"/>
      <c r="L32" s="4"/>
    </row>
    <row r="33" spans="9:12" ht="12.75">
      <c r="I33" s="3"/>
      <c r="K33" s="4"/>
      <c r="L33" s="4"/>
    </row>
    <row r="34" spans="9:12" ht="12.75">
      <c r="I34" s="3"/>
      <c r="K34" s="4"/>
      <c r="L34" s="4"/>
    </row>
    <row r="35" spans="9:12" ht="12.75">
      <c r="I35" s="3"/>
      <c r="K35" s="4"/>
      <c r="L35" s="4"/>
    </row>
    <row r="36" spans="9:12" ht="12.75">
      <c r="I36" s="3"/>
      <c r="K36" s="4"/>
      <c r="L36" s="4"/>
    </row>
    <row r="37" spans="9:12" ht="12.75">
      <c r="I37" s="3"/>
      <c r="K37" s="4"/>
      <c r="L37" s="4"/>
    </row>
    <row r="38" spans="9:12" ht="12.75">
      <c r="I38" s="3"/>
      <c r="K38" s="4"/>
      <c r="L38" s="4"/>
    </row>
    <row r="39" spans="9:12" ht="12.75">
      <c r="I39" s="3"/>
      <c r="K39" s="4"/>
      <c r="L39" s="4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25">
      <selection activeCell="I40" sqref="I40"/>
    </sheetView>
  </sheetViews>
  <sheetFormatPr defaultColWidth="9.140625" defaultRowHeight="12.75"/>
  <cols>
    <col min="5" max="5" width="10.57421875" style="0" bestFit="1" customWidth="1"/>
    <col min="6" max="6" width="15.421875" style="0" bestFit="1" customWidth="1"/>
    <col min="10" max="10" width="19.28125" style="0" bestFit="1" customWidth="1"/>
  </cols>
  <sheetData>
    <row r="1" ht="12.75">
      <c r="A1" t="s">
        <v>7</v>
      </c>
    </row>
    <row r="2" ht="12.75">
      <c r="C2" t="s">
        <v>4</v>
      </c>
    </row>
    <row r="3" spans="3:6" ht="12.75">
      <c r="C3" t="s">
        <v>1</v>
      </c>
      <c r="F3" t="s">
        <v>9</v>
      </c>
    </row>
    <row r="4" spans="2:11" ht="12.75">
      <c r="B4" t="s">
        <v>0</v>
      </c>
      <c r="C4" t="s">
        <v>5</v>
      </c>
      <c r="D4" t="s">
        <v>3</v>
      </c>
      <c r="F4" t="s">
        <v>5</v>
      </c>
      <c r="G4" t="s">
        <v>3</v>
      </c>
      <c r="H4" t="s">
        <v>34</v>
      </c>
      <c r="K4" t="s">
        <v>15</v>
      </c>
    </row>
    <row r="5" spans="1:14" ht="12.75">
      <c r="A5">
        <v>1</v>
      </c>
      <c r="B5">
        <v>312935</v>
      </c>
      <c r="C5" s="1">
        <v>50.3</v>
      </c>
      <c r="D5" s="1">
        <v>1.4507</v>
      </c>
      <c r="F5" s="1">
        <v>80.482</v>
      </c>
      <c r="G5">
        <v>0.91141</v>
      </c>
      <c r="H5">
        <v>1.203</v>
      </c>
      <c r="J5" s="1" t="s">
        <v>14</v>
      </c>
      <c r="K5" t="s">
        <v>10</v>
      </c>
      <c r="L5" t="s">
        <v>11</v>
      </c>
      <c r="M5" t="s">
        <v>12</v>
      </c>
      <c r="N5" t="s">
        <v>13</v>
      </c>
    </row>
    <row r="6" spans="1:14" ht="12.75">
      <c r="A6">
        <v>2</v>
      </c>
      <c r="B6">
        <v>312936</v>
      </c>
      <c r="C6" s="1">
        <v>52.881</v>
      </c>
      <c r="D6" s="1">
        <v>0.46873</v>
      </c>
      <c r="F6" s="1">
        <v>84.611</v>
      </c>
      <c r="G6">
        <v>0.53562</v>
      </c>
      <c r="H6">
        <v>0.59071</v>
      </c>
      <c r="J6">
        <v>1</v>
      </c>
      <c r="K6" s="3">
        <v>5.30854E-06</v>
      </c>
      <c r="L6">
        <v>105438</v>
      </c>
      <c r="M6">
        <v>42175</v>
      </c>
      <c r="N6" s="4">
        <f>M6/L6</f>
        <v>0.39999810315066675</v>
      </c>
    </row>
    <row r="7" spans="1:14" ht="12.75">
      <c r="A7">
        <v>3</v>
      </c>
      <c r="B7">
        <v>312937</v>
      </c>
      <c r="C7" s="1">
        <v>54.667</v>
      </c>
      <c r="D7" s="1">
        <v>0.68079</v>
      </c>
      <c r="F7" s="1">
        <v>87.465</v>
      </c>
      <c r="G7">
        <v>0.63989</v>
      </c>
      <c r="H7">
        <v>0.36259</v>
      </c>
      <c r="J7">
        <v>1.1</v>
      </c>
      <c r="K7" s="3">
        <v>3.04167E-05</v>
      </c>
      <c r="L7">
        <v>311685</v>
      </c>
      <c r="M7">
        <v>124674</v>
      </c>
      <c r="N7" s="4">
        <f aca="true" t="shared" si="0" ref="N7:N12">M7/L7</f>
        <v>0.4</v>
      </c>
    </row>
    <row r="8" spans="1:14" ht="12.75">
      <c r="A8">
        <v>4</v>
      </c>
      <c r="B8">
        <v>312938</v>
      </c>
      <c r="C8" s="1">
        <v>45.308</v>
      </c>
      <c r="D8" s="1">
        <v>0.56534</v>
      </c>
      <c r="F8" s="1">
        <v>72.497</v>
      </c>
      <c r="G8">
        <v>0.61752</v>
      </c>
      <c r="H8">
        <v>0.18707</v>
      </c>
      <c r="J8">
        <v>1.2</v>
      </c>
      <c r="K8" s="3">
        <v>5.6045E-05</v>
      </c>
      <c r="L8">
        <v>519592</v>
      </c>
      <c r="M8">
        <v>207837</v>
      </c>
      <c r="N8" s="4">
        <f t="shared" si="0"/>
        <v>0.4000003849173967</v>
      </c>
    </row>
    <row r="9" spans="1:14" ht="12.75">
      <c r="A9">
        <v>5</v>
      </c>
      <c r="B9">
        <v>312939</v>
      </c>
      <c r="C9" s="1">
        <v>46.184</v>
      </c>
      <c r="D9" s="1">
        <v>0.32037</v>
      </c>
      <c r="F9" s="1">
        <v>73.885</v>
      </c>
      <c r="G9">
        <v>0.24304</v>
      </c>
      <c r="H9">
        <v>0.21883</v>
      </c>
      <c r="J9">
        <v>1.35</v>
      </c>
      <c r="K9" s="3">
        <v>9.47353E-05</v>
      </c>
      <c r="L9">
        <v>833710</v>
      </c>
      <c r="M9">
        <v>333484</v>
      </c>
      <c r="N9" s="4">
        <f t="shared" si="0"/>
        <v>0.4</v>
      </c>
    </row>
    <row r="10" spans="1:14" ht="12.75">
      <c r="A10">
        <v>6</v>
      </c>
      <c r="B10">
        <v>312940</v>
      </c>
      <c r="C10" s="1">
        <v>38.947</v>
      </c>
      <c r="D10" s="1">
        <v>0.31636</v>
      </c>
      <c r="F10" s="1">
        <v>79.029</v>
      </c>
      <c r="G10">
        <v>0.66966</v>
      </c>
      <c r="H10" s="3">
        <v>0.023595</v>
      </c>
      <c r="J10">
        <v>1.575</v>
      </c>
      <c r="K10" s="3">
        <v>0.000153247</v>
      </c>
      <c r="L10" s="3">
        <v>1309150</v>
      </c>
      <c r="M10">
        <v>523661</v>
      </c>
      <c r="N10" s="4">
        <f t="shared" si="0"/>
        <v>0.40000076385440936</v>
      </c>
    </row>
    <row r="11" spans="1:14" ht="12.75">
      <c r="A11">
        <v>7</v>
      </c>
      <c r="B11">
        <v>312941</v>
      </c>
      <c r="C11" s="1">
        <v>46.246</v>
      </c>
      <c r="D11" s="1">
        <v>0.28028</v>
      </c>
      <c r="F11" s="1">
        <v>72.738</v>
      </c>
      <c r="G11">
        <v>0.30633</v>
      </c>
      <c r="H11" s="3">
        <v>0.089997</v>
      </c>
      <c r="J11">
        <v>1.9125</v>
      </c>
      <c r="K11" s="3">
        <v>0.000241789</v>
      </c>
      <c r="L11" s="3">
        <v>2031200</v>
      </c>
      <c r="M11">
        <v>812480</v>
      </c>
      <c r="N11" s="4">
        <f t="shared" si="0"/>
        <v>0.4</v>
      </c>
    </row>
    <row r="12" spans="1:14" ht="12.75">
      <c r="A12">
        <v>8</v>
      </c>
      <c r="B12">
        <v>312942</v>
      </c>
      <c r="C12" s="1">
        <v>53.841</v>
      </c>
      <c r="D12" s="1">
        <v>0.67262</v>
      </c>
      <c r="F12" s="1">
        <v>86.236</v>
      </c>
      <c r="G12">
        <v>0.7393</v>
      </c>
      <c r="H12">
        <v>0.25935</v>
      </c>
      <c r="J12">
        <v>2</v>
      </c>
      <c r="K12" s="3">
        <v>0.000264935</v>
      </c>
      <c r="L12" s="3">
        <v>2220370</v>
      </c>
      <c r="M12">
        <v>888149</v>
      </c>
      <c r="N12" s="4">
        <f t="shared" si="0"/>
        <v>0.4000004503753879</v>
      </c>
    </row>
    <row r="13" spans="1:8" ht="12.75">
      <c r="A13">
        <v>9</v>
      </c>
      <c r="B13">
        <v>312943</v>
      </c>
      <c r="C13" s="1">
        <v>53.687</v>
      </c>
      <c r="D13" s="1">
        <v>0.085159</v>
      </c>
      <c r="F13" s="1">
        <v>85.937</v>
      </c>
      <c r="G13">
        <v>0.40962</v>
      </c>
      <c r="H13" s="3">
        <v>0.091693</v>
      </c>
    </row>
    <row r="14" spans="1:8" ht="12.75">
      <c r="A14">
        <v>10</v>
      </c>
      <c r="B14">
        <v>312944</v>
      </c>
      <c r="C14" s="1">
        <v>53.667</v>
      </c>
      <c r="D14" s="1">
        <v>0.97248</v>
      </c>
      <c r="F14" s="1">
        <v>85.92</v>
      </c>
      <c r="G14">
        <v>0.73891</v>
      </c>
      <c r="H14">
        <v>0.56825</v>
      </c>
    </row>
    <row r="15" spans="1:8" ht="12.75">
      <c r="A15">
        <v>11</v>
      </c>
      <c r="B15">
        <v>312945</v>
      </c>
      <c r="C15" s="1">
        <v>36.792</v>
      </c>
      <c r="D15" s="1">
        <v>0.64267</v>
      </c>
      <c r="F15" s="1">
        <v>73.481</v>
      </c>
      <c r="G15">
        <v>1.2873</v>
      </c>
      <c r="H15">
        <v>0.49893</v>
      </c>
    </row>
    <row r="16" spans="1:8" ht="12.75">
      <c r="A16">
        <v>12</v>
      </c>
      <c r="B16">
        <v>312946</v>
      </c>
      <c r="C16" s="1">
        <v>32.335</v>
      </c>
      <c r="D16" s="1">
        <v>1.0898</v>
      </c>
      <c r="F16" s="1">
        <v>64.653</v>
      </c>
      <c r="G16">
        <v>0.4449</v>
      </c>
      <c r="H16">
        <v>1.0937</v>
      </c>
    </row>
    <row r="17" spans="1:8" ht="12.75">
      <c r="A17">
        <v>13</v>
      </c>
      <c r="B17">
        <v>312947</v>
      </c>
      <c r="C17" s="1">
        <v>50.533</v>
      </c>
      <c r="D17" s="1">
        <v>0.77871</v>
      </c>
      <c r="F17" s="1">
        <v>80.881</v>
      </c>
      <c r="G17">
        <v>0.56576</v>
      </c>
      <c r="H17">
        <v>0.67293</v>
      </c>
    </row>
    <row r="18" spans="1:8" ht="12.75">
      <c r="A18">
        <v>14</v>
      </c>
      <c r="B18">
        <v>312948</v>
      </c>
      <c r="C18" s="1">
        <v>46.176</v>
      </c>
      <c r="D18" s="1">
        <v>0.91831</v>
      </c>
      <c r="F18" s="1">
        <v>73.883</v>
      </c>
      <c r="G18">
        <v>0.87166</v>
      </c>
      <c r="H18">
        <v>0.63443</v>
      </c>
    </row>
    <row r="19" spans="1:8" ht="12.75">
      <c r="A19">
        <v>15</v>
      </c>
      <c r="B19">
        <v>312949</v>
      </c>
      <c r="C19" s="1">
        <v>46.529</v>
      </c>
      <c r="D19" s="1">
        <v>0.86932</v>
      </c>
      <c r="F19" s="1">
        <v>74.459</v>
      </c>
      <c r="G19">
        <v>0.82171</v>
      </c>
      <c r="H19">
        <v>0.60619</v>
      </c>
    </row>
    <row r="20" spans="1:8" ht="12.75">
      <c r="A20">
        <v>16</v>
      </c>
      <c r="B20">
        <v>312950</v>
      </c>
      <c r="C20" s="1">
        <v>53.472</v>
      </c>
      <c r="D20" s="1">
        <v>1.1786</v>
      </c>
      <c r="F20" s="1">
        <v>85.62</v>
      </c>
      <c r="G20">
        <v>1.3609</v>
      </c>
      <c r="H20">
        <v>0.57971</v>
      </c>
    </row>
    <row r="21" spans="1:8" ht="12.75">
      <c r="A21">
        <v>17</v>
      </c>
      <c r="B21">
        <v>312951</v>
      </c>
      <c r="C21" s="1">
        <v>39.223</v>
      </c>
      <c r="D21" s="1">
        <v>0.78561</v>
      </c>
      <c r="F21" s="1">
        <v>78.425</v>
      </c>
      <c r="G21">
        <v>0.78396</v>
      </c>
      <c r="H21">
        <v>0.78411</v>
      </c>
    </row>
    <row r="22" spans="1:8" ht="12.75">
      <c r="A22">
        <v>18</v>
      </c>
      <c r="B22">
        <v>312952</v>
      </c>
      <c r="C22" s="1">
        <v>48.899</v>
      </c>
      <c r="D22" s="1">
        <v>1.0483</v>
      </c>
      <c r="F22" s="1">
        <v>78.208</v>
      </c>
      <c r="G22">
        <v>0.87648</v>
      </c>
      <c r="H22">
        <v>0.74996</v>
      </c>
    </row>
    <row r="23" spans="1:8" ht="12.75">
      <c r="A23">
        <v>19</v>
      </c>
      <c r="B23">
        <v>312953</v>
      </c>
      <c r="C23" s="1">
        <v>46.473</v>
      </c>
      <c r="D23" s="1">
        <v>0.47671</v>
      </c>
      <c r="F23" s="1">
        <v>74.342</v>
      </c>
      <c r="G23">
        <v>0.39747</v>
      </c>
      <c r="H23">
        <v>0.39842</v>
      </c>
    </row>
    <row r="24" spans="1:8" ht="12.75">
      <c r="A24">
        <v>20</v>
      </c>
      <c r="B24">
        <v>312954</v>
      </c>
      <c r="C24" s="1">
        <v>46.433</v>
      </c>
      <c r="D24" s="1">
        <v>0.50362</v>
      </c>
      <c r="F24" s="1">
        <v>74.283</v>
      </c>
      <c r="G24">
        <v>0.66066</v>
      </c>
      <c r="H24">
        <v>0.21789</v>
      </c>
    </row>
    <row r="25" spans="1:8" ht="12.75">
      <c r="A25">
        <v>21</v>
      </c>
      <c r="B25">
        <v>312955</v>
      </c>
      <c r="C25" s="1">
        <v>42.597</v>
      </c>
      <c r="D25" s="1">
        <v>0.26371</v>
      </c>
      <c r="F25" s="1">
        <v>68.151</v>
      </c>
      <c r="G25">
        <v>0.32016</v>
      </c>
      <c r="H25">
        <v>0.17389</v>
      </c>
    </row>
    <row r="26" spans="1:8" ht="12.75">
      <c r="A26">
        <v>22</v>
      </c>
      <c r="B26">
        <v>312956</v>
      </c>
      <c r="C26" s="1">
        <v>45.134</v>
      </c>
      <c r="D26" s="1">
        <v>0.47542</v>
      </c>
      <c r="F26" s="1">
        <v>72.212</v>
      </c>
      <c r="G26">
        <v>0.65331</v>
      </c>
      <c r="H26">
        <v>0.23446</v>
      </c>
    </row>
    <row r="27" spans="1:8" ht="12.75">
      <c r="A27">
        <v>23</v>
      </c>
      <c r="B27">
        <v>312957</v>
      </c>
      <c r="C27" s="1">
        <v>52.553</v>
      </c>
      <c r="D27" s="1">
        <v>0.49499</v>
      </c>
      <c r="F27" s="1">
        <v>84.083</v>
      </c>
      <c r="G27">
        <v>0.73426</v>
      </c>
      <c r="H27">
        <v>0.2465</v>
      </c>
    </row>
    <row r="28" spans="1:8" ht="12.75">
      <c r="A28">
        <v>24</v>
      </c>
      <c r="B28">
        <v>312958</v>
      </c>
      <c r="C28" s="1">
        <v>47.156</v>
      </c>
      <c r="D28" s="1">
        <v>0.2241</v>
      </c>
      <c r="F28" s="1">
        <v>75.448</v>
      </c>
      <c r="G28">
        <v>0.3414</v>
      </c>
      <c r="H28">
        <v>0.14829</v>
      </c>
    </row>
    <row r="29" spans="1:8" ht="12.75">
      <c r="A29">
        <v>25</v>
      </c>
      <c r="B29">
        <v>312959</v>
      </c>
      <c r="C29" s="1">
        <v>47.595</v>
      </c>
      <c r="D29" s="1">
        <v>0.10968</v>
      </c>
      <c r="F29" s="1">
        <v>76.15</v>
      </c>
      <c r="G29">
        <v>0.20826</v>
      </c>
      <c r="H29">
        <v>0.14339</v>
      </c>
    </row>
    <row r="30" spans="1:8" ht="12.75">
      <c r="A30">
        <v>26</v>
      </c>
      <c r="B30">
        <v>312960</v>
      </c>
      <c r="C30" s="1">
        <v>51.1</v>
      </c>
      <c r="D30" s="1">
        <v>0.30389</v>
      </c>
      <c r="F30" s="1">
        <v>81.756</v>
      </c>
      <c r="G30">
        <v>0.44256</v>
      </c>
      <c r="H30">
        <v>0.15351</v>
      </c>
    </row>
    <row r="31" spans="1:8" ht="12.75">
      <c r="A31">
        <v>27</v>
      </c>
      <c r="B31">
        <v>312961</v>
      </c>
      <c r="C31" s="1">
        <v>39.031</v>
      </c>
      <c r="D31" s="1">
        <v>5.1799</v>
      </c>
      <c r="F31" s="1">
        <v>78.021</v>
      </c>
      <c r="G31">
        <v>2.4025</v>
      </c>
      <c r="H31">
        <v>2.0129</v>
      </c>
    </row>
    <row r="32" spans="1:8" ht="12.75">
      <c r="A32">
        <v>28</v>
      </c>
      <c r="B32">
        <v>312962</v>
      </c>
      <c r="C32" s="1">
        <v>36.599</v>
      </c>
      <c r="D32" s="1">
        <v>4.8065</v>
      </c>
      <c r="F32" s="1">
        <v>74.271</v>
      </c>
      <c r="G32">
        <v>2.0433</v>
      </c>
      <c r="H32">
        <v>1.2209</v>
      </c>
    </row>
    <row r="33" spans="1:8" ht="12.75">
      <c r="A33">
        <v>29</v>
      </c>
      <c r="B33">
        <v>312963</v>
      </c>
      <c r="C33" s="1">
        <v>45.103</v>
      </c>
      <c r="D33" s="1">
        <v>6.1807</v>
      </c>
      <c r="F33" s="1">
        <v>71.115</v>
      </c>
      <c r="G33">
        <v>3.1367</v>
      </c>
      <c r="H33">
        <v>2.8363</v>
      </c>
    </row>
    <row r="34" spans="3:6" ht="12.75">
      <c r="C34" s="1">
        <f>AVERAGE(C5:C33)</f>
        <v>46.533137931034474</v>
      </c>
      <c r="D34" s="1"/>
      <c r="E34" s="7" t="s">
        <v>19</v>
      </c>
      <c r="F34" s="8">
        <f>AVERAGE(F5:F33)</f>
        <v>77.52558620689658</v>
      </c>
    </row>
    <row r="35" spans="2:6" ht="12.75">
      <c r="B35" t="s">
        <v>6</v>
      </c>
      <c r="C35" s="2">
        <v>75</v>
      </c>
      <c r="E35" s="7" t="s">
        <v>20</v>
      </c>
      <c r="F35" s="8">
        <f>STDEV(F5:F34)</f>
        <v>5.80469130437743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4"/>
  <sheetViews>
    <sheetView tabSelected="1" workbookViewId="0" topLeftCell="H1">
      <selection activeCell="N82" sqref="N82"/>
    </sheetView>
  </sheetViews>
  <sheetFormatPr defaultColWidth="9.140625" defaultRowHeight="12.75"/>
  <cols>
    <col min="5" max="5" width="10.57421875" style="0" bestFit="1" customWidth="1"/>
    <col min="6" max="6" width="15.421875" style="0" bestFit="1" customWidth="1"/>
    <col min="10" max="10" width="19.28125" style="0" bestFit="1" customWidth="1"/>
  </cols>
  <sheetData>
    <row r="1" ht="12.75">
      <c r="A1" t="s">
        <v>7</v>
      </c>
    </row>
    <row r="2" spans="3:17" ht="12.75">
      <c r="C2" t="s">
        <v>21</v>
      </c>
      <c r="D2" t="s">
        <v>22</v>
      </c>
      <c r="E2">
        <v>75</v>
      </c>
      <c r="F2" s="6"/>
      <c r="G2" s="6"/>
      <c r="H2" s="6"/>
      <c r="I2" s="6"/>
      <c r="J2" s="6"/>
      <c r="O2">
        <v>313770</v>
      </c>
      <c r="P2">
        <v>-1.325</v>
      </c>
      <c r="Q2">
        <v>1.1222</v>
      </c>
    </row>
    <row r="3" spans="3:17" ht="12.75">
      <c r="C3" t="s">
        <v>23</v>
      </c>
      <c r="E3">
        <v>400</v>
      </c>
      <c r="F3" t="s">
        <v>9</v>
      </c>
      <c r="O3">
        <v>313771</v>
      </c>
      <c r="P3">
        <v>1.5485</v>
      </c>
      <c r="Q3">
        <v>1.7892</v>
      </c>
    </row>
    <row r="4" spans="2:17" ht="12.75">
      <c r="B4" t="s">
        <v>0</v>
      </c>
      <c r="C4" t="s">
        <v>5</v>
      </c>
      <c r="D4" t="s">
        <v>24</v>
      </c>
      <c r="E4" t="s">
        <v>25</v>
      </c>
      <c r="F4" t="s">
        <v>5</v>
      </c>
      <c r="G4" t="s">
        <v>3</v>
      </c>
      <c r="H4" t="s">
        <v>34</v>
      </c>
      <c r="K4" t="s">
        <v>15</v>
      </c>
      <c r="O4">
        <v>313772</v>
      </c>
      <c r="P4">
        <v>2.7126</v>
      </c>
      <c r="Q4">
        <v>1.6787</v>
      </c>
    </row>
    <row r="5" spans="1:17" ht="12.75">
      <c r="A5">
        <v>1</v>
      </c>
      <c r="B5">
        <v>313770</v>
      </c>
      <c r="C5" s="1">
        <v>65.018</v>
      </c>
      <c r="D5" s="9">
        <f>$E$2*$E$3/C5</f>
        <v>461.41068627149406</v>
      </c>
      <c r="E5" s="9">
        <f>300-D5</f>
        <v>-161.41068627149406</v>
      </c>
      <c r="F5" s="1">
        <v>69.78</v>
      </c>
      <c r="G5" s="1">
        <v>1.1222</v>
      </c>
      <c r="H5" s="1">
        <v>1.1222</v>
      </c>
      <c r="J5" s="1" t="s">
        <v>14</v>
      </c>
      <c r="K5" t="s">
        <v>10</v>
      </c>
      <c r="L5" t="s">
        <v>11</v>
      </c>
      <c r="M5" t="s">
        <v>12</v>
      </c>
      <c r="N5" t="s">
        <v>13</v>
      </c>
      <c r="O5">
        <v>313773</v>
      </c>
      <c r="P5">
        <v>2.6995</v>
      </c>
      <c r="Q5">
        <v>1.7399</v>
      </c>
    </row>
    <row r="6" spans="1:17" ht="12.75">
      <c r="A6">
        <v>2</v>
      </c>
      <c r="B6">
        <v>313771</v>
      </c>
      <c r="C6" s="1">
        <v>18.311</v>
      </c>
      <c r="D6" s="9">
        <f aca="true" t="shared" si="0" ref="D6:D37">$E$2*$E$3/C6</f>
        <v>1638.3594560646607</v>
      </c>
      <c r="E6" s="9">
        <f aca="true" t="shared" si="1" ref="E6:E37">300-D6</f>
        <v>-1338.3594560646607</v>
      </c>
      <c r="F6" s="1">
        <v>96.77</v>
      </c>
      <c r="G6" s="1">
        <v>1.7892</v>
      </c>
      <c r="H6" s="1">
        <v>1.7892</v>
      </c>
      <c r="J6">
        <v>1</v>
      </c>
      <c r="K6" s="3">
        <v>3.94326E-06</v>
      </c>
      <c r="L6">
        <v>214061</v>
      </c>
      <c r="M6">
        <v>85624.3</v>
      </c>
      <c r="N6" s="4">
        <f aca="true" t="shared" si="2" ref="N6:N12">M6/L6</f>
        <v>0.39999953284344186</v>
      </c>
      <c r="O6">
        <v>313774</v>
      </c>
      <c r="P6">
        <v>0.80321</v>
      </c>
      <c r="Q6">
        <v>0.63963</v>
      </c>
    </row>
    <row r="7" spans="1:17" ht="12.75">
      <c r="A7">
        <v>3</v>
      </c>
      <c r="B7">
        <v>313772</v>
      </c>
      <c r="C7" s="1">
        <v>24.995</v>
      </c>
      <c r="D7" s="9">
        <f t="shared" si="0"/>
        <v>1200.2400480096019</v>
      </c>
      <c r="E7" s="9">
        <f t="shared" si="1"/>
        <v>-900.2400480096019</v>
      </c>
      <c r="F7" s="1">
        <v>75.3</v>
      </c>
      <c r="G7" s="1">
        <v>1.6787</v>
      </c>
      <c r="H7" s="1">
        <v>1.6787</v>
      </c>
      <c r="J7">
        <v>1.1</v>
      </c>
      <c r="K7" s="3">
        <v>1.12209E-05</v>
      </c>
      <c r="L7">
        <v>956760</v>
      </c>
      <c r="M7">
        <v>382704</v>
      </c>
      <c r="N7" s="4">
        <f t="shared" si="2"/>
        <v>0.4</v>
      </c>
      <c r="O7">
        <v>313775</v>
      </c>
      <c r="P7">
        <v>0.66211</v>
      </c>
      <c r="Q7">
        <v>0.55762</v>
      </c>
    </row>
    <row r="8" spans="1:17" ht="12.75">
      <c r="A8">
        <v>4</v>
      </c>
      <c r="B8">
        <v>313773</v>
      </c>
      <c r="C8" s="1">
        <v>62.931</v>
      </c>
      <c r="D8" s="9">
        <f t="shared" si="0"/>
        <v>476.7125899795014</v>
      </c>
      <c r="E8" s="9">
        <f t="shared" si="1"/>
        <v>-176.7125899795014</v>
      </c>
      <c r="F8" s="1">
        <v>74.189</v>
      </c>
      <c r="G8" s="1">
        <v>1.7399</v>
      </c>
      <c r="H8" s="1">
        <v>1.7399</v>
      </c>
      <c r="J8">
        <v>1.2</v>
      </c>
      <c r="K8" s="3">
        <v>2.63134E-05</v>
      </c>
      <c r="L8" s="3">
        <v>1658330</v>
      </c>
      <c r="M8">
        <v>663333</v>
      </c>
      <c r="N8" s="4">
        <f t="shared" si="2"/>
        <v>0.4000006030162875</v>
      </c>
      <c r="O8">
        <v>313776</v>
      </c>
      <c r="P8">
        <v>0.54953</v>
      </c>
      <c r="Q8">
        <v>0.46494</v>
      </c>
    </row>
    <row r="9" spans="1:17" ht="12.75">
      <c r="A9">
        <v>5</v>
      </c>
      <c r="B9">
        <v>313774</v>
      </c>
      <c r="C9" s="1">
        <v>57.353</v>
      </c>
      <c r="D9" s="9">
        <f t="shared" si="0"/>
        <v>523.0763865883214</v>
      </c>
      <c r="E9" s="9">
        <f t="shared" si="1"/>
        <v>-223.07638658832138</v>
      </c>
      <c r="F9" s="1">
        <v>75.602</v>
      </c>
      <c r="G9" s="1">
        <v>0.63963</v>
      </c>
      <c r="H9" s="1">
        <v>0.63963</v>
      </c>
      <c r="J9">
        <v>1.35</v>
      </c>
      <c r="K9" s="3">
        <v>5.16022E-05</v>
      </c>
      <c r="L9" s="3">
        <v>2724600</v>
      </c>
      <c r="M9" s="3">
        <v>1089840</v>
      </c>
      <c r="N9" s="4">
        <f t="shared" si="2"/>
        <v>0.4</v>
      </c>
      <c r="O9">
        <v>313777</v>
      </c>
      <c r="P9">
        <v>0.67187</v>
      </c>
      <c r="Q9">
        <v>0.41423</v>
      </c>
    </row>
    <row r="10" spans="1:17" ht="12.75">
      <c r="A10">
        <v>6</v>
      </c>
      <c r="B10">
        <v>313775</v>
      </c>
      <c r="C10" s="1">
        <v>58.078</v>
      </c>
      <c r="D10" s="9">
        <f t="shared" si="0"/>
        <v>516.5467130410826</v>
      </c>
      <c r="E10" s="9">
        <f t="shared" si="1"/>
        <v>-216.54671304108263</v>
      </c>
      <c r="F10" s="1">
        <v>75.052</v>
      </c>
      <c r="G10" s="1">
        <v>0.55762</v>
      </c>
      <c r="H10" s="1">
        <v>0.55762</v>
      </c>
      <c r="J10">
        <v>1.575</v>
      </c>
      <c r="K10" s="3">
        <v>9.11371E-05</v>
      </c>
      <c r="L10" s="3">
        <v>4344800</v>
      </c>
      <c r="M10" s="3">
        <v>1737920</v>
      </c>
      <c r="N10" s="4">
        <f t="shared" si="2"/>
        <v>0.4</v>
      </c>
      <c r="O10">
        <v>313778</v>
      </c>
      <c r="P10" s="3">
        <v>-0.081515</v>
      </c>
      <c r="Q10">
        <v>0.11778</v>
      </c>
    </row>
    <row r="11" spans="1:17" ht="12.75">
      <c r="A11">
        <v>7</v>
      </c>
      <c r="B11">
        <v>313776</v>
      </c>
      <c r="C11" s="1">
        <v>57.564</v>
      </c>
      <c r="D11" s="9">
        <f t="shared" si="0"/>
        <v>521.1590577444236</v>
      </c>
      <c r="E11" s="9">
        <f t="shared" si="1"/>
        <v>-221.15905774442365</v>
      </c>
      <c r="F11" s="1">
        <v>75.258</v>
      </c>
      <c r="G11" s="1">
        <v>0.46494</v>
      </c>
      <c r="H11" s="1">
        <v>0.46494</v>
      </c>
      <c r="J11">
        <v>1.9125</v>
      </c>
      <c r="K11" s="3">
        <v>0.000151456</v>
      </c>
      <c r="L11" s="3">
        <v>6812530</v>
      </c>
      <c r="M11" s="3">
        <v>2725010</v>
      </c>
      <c r="N11" s="4">
        <f t="shared" si="2"/>
        <v>0.3999997064233112</v>
      </c>
      <c r="O11">
        <v>313779</v>
      </c>
      <c r="P11">
        <v>-0.98441</v>
      </c>
      <c r="Q11">
        <v>0.58818</v>
      </c>
    </row>
    <row r="12" spans="1:17" ht="12.75">
      <c r="A12">
        <v>8</v>
      </c>
      <c r="B12">
        <v>313777</v>
      </c>
      <c r="C12" s="1">
        <v>59.363</v>
      </c>
      <c r="D12" s="9">
        <f t="shared" si="0"/>
        <v>505.36529488064957</v>
      </c>
      <c r="E12" s="9">
        <f t="shared" si="1"/>
        <v>-205.36529488064957</v>
      </c>
      <c r="F12" s="1">
        <v>74.877</v>
      </c>
      <c r="G12" s="1">
        <v>0.41423</v>
      </c>
      <c r="H12" s="1">
        <v>0.41423</v>
      </c>
      <c r="J12">
        <v>2</v>
      </c>
      <c r="K12" s="3">
        <v>0.00016723</v>
      </c>
      <c r="L12" s="3">
        <v>7458890</v>
      </c>
      <c r="M12" s="3">
        <v>2983550</v>
      </c>
      <c r="N12" s="4">
        <f t="shared" si="2"/>
        <v>0.39999919559076486</v>
      </c>
      <c r="O12">
        <v>313780</v>
      </c>
      <c r="P12">
        <v>-4.5631</v>
      </c>
      <c r="Q12">
        <v>1.171</v>
      </c>
    </row>
    <row r="13" spans="1:17" ht="12.75">
      <c r="A13">
        <v>9</v>
      </c>
      <c r="B13">
        <v>313778</v>
      </c>
      <c r="C13" s="1">
        <v>75.011</v>
      </c>
      <c r="D13" s="9">
        <f t="shared" si="0"/>
        <v>399.941341936516</v>
      </c>
      <c r="E13" s="9">
        <f t="shared" si="1"/>
        <v>-99.94134193651598</v>
      </c>
      <c r="F13" s="1">
        <v>74.934</v>
      </c>
      <c r="G13" s="1">
        <v>0.11778</v>
      </c>
      <c r="H13" s="1">
        <v>0.11778</v>
      </c>
      <c r="O13">
        <v>313781</v>
      </c>
      <c r="P13">
        <v>-0.47405</v>
      </c>
      <c r="Q13">
        <v>0.37644</v>
      </c>
    </row>
    <row r="14" spans="1:17" ht="12.75">
      <c r="A14">
        <v>10</v>
      </c>
      <c r="B14">
        <v>313779</v>
      </c>
      <c r="C14" s="1">
        <v>75.907</v>
      </c>
      <c r="D14" s="9">
        <f t="shared" si="0"/>
        <v>395.2204671505922</v>
      </c>
      <c r="E14" s="9">
        <f t="shared" si="1"/>
        <v>-95.22046715059219</v>
      </c>
      <c r="F14" s="1">
        <v>75.478</v>
      </c>
      <c r="G14" s="1">
        <v>0.58818</v>
      </c>
      <c r="H14" s="1">
        <v>0.58818</v>
      </c>
      <c r="O14">
        <v>313782</v>
      </c>
      <c r="P14">
        <v>2.1385</v>
      </c>
      <c r="Q14">
        <v>0.26333</v>
      </c>
    </row>
    <row r="15" spans="1:17" ht="12.75">
      <c r="A15">
        <v>11</v>
      </c>
      <c r="B15">
        <v>313780</v>
      </c>
      <c r="C15" s="1">
        <v>86.673</v>
      </c>
      <c r="D15" s="9">
        <f t="shared" si="0"/>
        <v>346.1285521442664</v>
      </c>
      <c r="E15" s="9">
        <f t="shared" si="1"/>
        <v>-46.12855214426639</v>
      </c>
      <c r="F15" s="1">
        <v>74.338</v>
      </c>
      <c r="G15" s="1">
        <v>1.171</v>
      </c>
      <c r="H15" s="1">
        <v>1.171</v>
      </c>
      <c r="O15">
        <v>313783</v>
      </c>
      <c r="P15">
        <v>1.7347</v>
      </c>
      <c r="Q15">
        <v>0.30157</v>
      </c>
    </row>
    <row r="16" spans="1:17" ht="12.75">
      <c r="A16">
        <v>12</v>
      </c>
      <c r="B16">
        <v>313781</v>
      </c>
      <c r="C16" s="1">
        <v>43.19</v>
      </c>
      <c r="D16" s="9">
        <f t="shared" si="0"/>
        <v>694.605232692753</v>
      </c>
      <c r="E16" s="9">
        <f t="shared" si="1"/>
        <v>-394.605232692753</v>
      </c>
      <c r="F16" s="1">
        <v>74.806</v>
      </c>
      <c r="G16" s="1">
        <v>0.37644</v>
      </c>
      <c r="H16" s="1">
        <v>0.37644</v>
      </c>
      <c r="O16">
        <v>313784</v>
      </c>
      <c r="P16">
        <v>0.9988</v>
      </c>
      <c r="Q16">
        <v>0.10245</v>
      </c>
    </row>
    <row r="17" spans="1:17" ht="12.75">
      <c r="A17">
        <v>13</v>
      </c>
      <c r="B17">
        <v>313782</v>
      </c>
      <c r="C17" s="1">
        <v>81.873</v>
      </c>
      <c r="D17" s="9">
        <f t="shared" si="0"/>
        <v>366.4211644864607</v>
      </c>
      <c r="E17" s="9">
        <f t="shared" si="1"/>
        <v>-66.42116448646073</v>
      </c>
      <c r="F17" s="1">
        <v>74.727</v>
      </c>
      <c r="G17" s="1">
        <v>0.26333</v>
      </c>
      <c r="H17" s="1">
        <v>0.26333</v>
      </c>
      <c r="O17">
        <v>313785</v>
      </c>
      <c r="P17" s="3">
        <v>0.08658</v>
      </c>
      <c r="Q17" s="3">
        <v>0.032226</v>
      </c>
    </row>
    <row r="18" spans="1:17" ht="12.75">
      <c r="A18">
        <v>14</v>
      </c>
      <c r="B18">
        <v>313783</v>
      </c>
      <c r="C18" s="1">
        <v>76.28</v>
      </c>
      <c r="D18" s="9">
        <f t="shared" si="0"/>
        <v>393.2878867330886</v>
      </c>
      <c r="E18" s="9">
        <f t="shared" si="1"/>
        <v>-93.28788673308861</v>
      </c>
      <c r="F18" s="1">
        <v>75.281</v>
      </c>
      <c r="G18" s="1">
        <v>0.30157</v>
      </c>
      <c r="H18" s="1">
        <v>0.30157</v>
      </c>
      <c r="O18">
        <v>313786</v>
      </c>
      <c r="P18">
        <v>0.26247</v>
      </c>
      <c r="Q18">
        <v>0.27094</v>
      </c>
    </row>
    <row r="19" spans="1:17" ht="12.75">
      <c r="A19">
        <v>15</v>
      </c>
      <c r="B19">
        <v>313784</v>
      </c>
      <c r="C19" s="1">
        <v>75.941</v>
      </c>
      <c r="D19" s="9">
        <f t="shared" si="0"/>
        <v>395.0435206278558</v>
      </c>
      <c r="E19" s="9">
        <f t="shared" si="1"/>
        <v>-95.0435206278558</v>
      </c>
      <c r="F19" s="1">
        <v>74.841</v>
      </c>
      <c r="G19" s="1">
        <v>0.10245</v>
      </c>
      <c r="H19" s="1">
        <v>0.10245</v>
      </c>
      <c r="O19">
        <v>313787</v>
      </c>
      <c r="P19">
        <v>-0.48663</v>
      </c>
      <c r="Q19" s="3">
        <v>0.071239</v>
      </c>
    </row>
    <row r="20" spans="1:17" ht="12.75">
      <c r="A20">
        <v>16</v>
      </c>
      <c r="B20">
        <v>313785</v>
      </c>
      <c r="C20" s="1">
        <v>74.526</v>
      </c>
      <c r="D20" s="9">
        <f t="shared" si="0"/>
        <v>402.54407857660414</v>
      </c>
      <c r="E20" s="9">
        <f t="shared" si="1"/>
        <v>-102.54407857660414</v>
      </c>
      <c r="F20" s="1">
        <v>75.429</v>
      </c>
      <c r="G20" s="1">
        <v>0.032226</v>
      </c>
      <c r="H20" s="1">
        <v>0.032226</v>
      </c>
      <c r="O20">
        <v>313788</v>
      </c>
      <c r="P20">
        <v>0.88731</v>
      </c>
      <c r="Q20">
        <v>0.11267</v>
      </c>
    </row>
    <row r="21" spans="1:17" ht="12.75">
      <c r="A21">
        <v>17</v>
      </c>
      <c r="B21">
        <v>313786</v>
      </c>
      <c r="C21" s="1">
        <v>77.973</v>
      </c>
      <c r="D21" s="9">
        <f t="shared" si="0"/>
        <v>384.74856681158866</v>
      </c>
      <c r="E21" s="9">
        <f t="shared" si="1"/>
        <v>-84.74856681158866</v>
      </c>
      <c r="F21" s="1">
        <v>74.804</v>
      </c>
      <c r="G21" s="1">
        <v>0.27094</v>
      </c>
      <c r="H21" s="1">
        <v>0.27094</v>
      </c>
      <c r="O21">
        <v>313789</v>
      </c>
      <c r="P21">
        <v>5.4332</v>
      </c>
      <c r="Q21">
        <v>0.46881</v>
      </c>
    </row>
    <row r="22" spans="1:17" ht="12.75">
      <c r="A22">
        <v>18</v>
      </c>
      <c r="B22">
        <v>313787</v>
      </c>
      <c r="C22" s="1">
        <v>80.467</v>
      </c>
      <c r="D22" s="9">
        <f t="shared" si="0"/>
        <v>372.82364198988404</v>
      </c>
      <c r="E22" s="9">
        <f t="shared" si="1"/>
        <v>-72.82364198988404</v>
      </c>
      <c r="F22" s="1">
        <v>74.975</v>
      </c>
      <c r="G22" s="1">
        <v>0.071239</v>
      </c>
      <c r="H22" s="1">
        <v>0.071239</v>
      </c>
      <c r="O22">
        <v>313790</v>
      </c>
      <c r="P22">
        <v>1.7121</v>
      </c>
      <c r="Q22">
        <v>0.49927</v>
      </c>
    </row>
    <row r="23" spans="1:17" ht="12.75">
      <c r="A23">
        <v>19</v>
      </c>
      <c r="B23">
        <v>313788</v>
      </c>
      <c r="C23" s="1">
        <v>79.669</v>
      </c>
      <c r="D23" s="9">
        <f t="shared" si="0"/>
        <v>376.5580087612497</v>
      </c>
      <c r="E23" s="9">
        <f t="shared" si="1"/>
        <v>-76.55800876124971</v>
      </c>
      <c r="F23" s="1">
        <v>75.134</v>
      </c>
      <c r="G23" s="1">
        <v>0.11267</v>
      </c>
      <c r="H23" s="1">
        <v>0.11267</v>
      </c>
      <c r="O23">
        <v>313791</v>
      </c>
      <c r="P23">
        <v>1.8944</v>
      </c>
      <c r="Q23">
        <v>0.68554</v>
      </c>
    </row>
    <row r="24" spans="1:17" ht="12.75">
      <c r="A24">
        <v>20</v>
      </c>
      <c r="B24">
        <v>313789</v>
      </c>
      <c r="C24" s="1">
        <v>84.18</v>
      </c>
      <c r="D24" s="9">
        <f t="shared" si="0"/>
        <v>356.37918745545255</v>
      </c>
      <c r="E24" s="9">
        <f t="shared" si="1"/>
        <v>-56.37918745545255</v>
      </c>
      <c r="F24" s="1">
        <v>74.362</v>
      </c>
      <c r="G24" s="1">
        <v>0.46881</v>
      </c>
      <c r="H24" s="1">
        <v>0.46881</v>
      </c>
      <c r="O24">
        <v>313792</v>
      </c>
      <c r="P24">
        <v>2.2435</v>
      </c>
      <c r="Q24">
        <v>0.51067</v>
      </c>
    </row>
    <row r="25" spans="1:17" ht="12.75">
      <c r="A25">
        <v>21</v>
      </c>
      <c r="B25">
        <v>313790</v>
      </c>
      <c r="C25" s="1">
        <v>76.598</v>
      </c>
      <c r="D25" s="9">
        <f t="shared" si="0"/>
        <v>391.6551345988146</v>
      </c>
      <c r="E25" s="9">
        <f t="shared" si="1"/>
        <v>-91.65513459881458</v>
      </c>
      <c r="F25" s="1">
        <v>75.569</v>
      </c>
      <c r="G25" s="1">
        <v>0.49927</v>
      </c>
      <c r="H25" s="1">
        <v>0.49927</v>
      </c>
      <c r="O25">
        <v>313793</v>
      </c>
      <c r="P25">
        <v>2.2773</v>
      </c>
      <c r="Q25">
        <v>0.20197</v>
      </c>
    </row>
    <row r="26" spans="1:17" ht="12.75">
      <c r="A26">
        <v>22</v>
      </c>
      <c r="B26">
        <v>313791</v>
      </c>
      <c r="C26" s="1">
        <v>77.257</v>
      </c>
      <c r="D26" s="9">
        <f t="shared" si="0"/>
        <v>388.3143275043038</v>
      </c>
      <c r="E26" s="9">
        <f t="shared" si="1"/>
        <v>-88.31432750430378</v>
      </c>
      <c r="F26" s="1">
        <v>74.886</v>
      </c>
      <c r="G26" s="1">
        <v>0.68554</v>
      </c>
      <c r="H26" s="1">
        <v>0.68554</v>
      </c>
      <c r="O26">
        <v>313794</v>
      </c>
      <c r="P26">
        <v>1.7083</v>
      </c>
      <c r="Q26">
        <v>0.66547</v>
      </c>
    </row>
    <row r="27" spans="1:17" ht="12.75">
      <c r="A27">
        <v>23</v>
      </c>
      <c r="B27">
        <v>313792</v>
      </c>
      <c r="C27" s="1">
        <v>77.956</v>
      </c>
      <c r="D27" s="9">
        <f t="shared" si="0"/>
        <v>384.83246959823487</v>
      </c>
      <c r="E27" s="9">
        <f t="shared" si="1"/>
        <v>-84.83246959823487</v>
      </c>
      <c r="F27" s="1">
        <v>74.846</v>
      </c>
      <c r="G27" s="1">
        <v>0.51067</v>
      </c>
      <c r="H27" s="1">
        <v>0.51067</v>
      </c>
      <c r="O27">
        <v>313795</v>
      </c>
      <c r="P27">
        <v>-0.73189</v>
      </c>
      <c r="Q27">
        <v>0.3869</v>
      </c>
    </row>
    <row r="28" spans="1:17" ht="12.75">
      <c r="A28">
        <v>24</v>
      </c>
      <c r="B28">
        <v>313793</v>
      </c>
      <c r="C28" s="1">
        <v>75.569</v>
      </c>
      <c r="D28" s="9">
        <f t="shared" si="0"/>
        <v>396.98818298508644</v>
      </c>
      <c r="E28" s="9">
        <f t="shared" si="1"/>
        <v>-96.98818298508644</v>
      </c>
      <c r="F28" s="1">
        <v>75.113</v>
      </c>
      <c r="G28" s="1">
        <v>0.20197</v>
      </c>
      <c r="H28" s="1">
        <v>0.20197</v>
      </c>
      <c r="O28">
        <v>313796</v>
      </c>
      <c r="P28">
        <v>-3.3004</v>
      </c>
      <c r="Q28">
        <v>0.74681</v>
      </c>
    </row>
    <row r="29" spans="1:17" ht="12.75">
      <c r="A29">
        <v>25</v>
      </c>
      <c r="B29">
        <v>313794</v>
      </c>
      <c r="C29" s="1">
        <v>72.129</v>
      </c>
      <c r="D29" s="9">
        <f t="shared" si="0"/>
        <v>415.9214740257039</v>
      </c>
      <c r="E29" s="9">
        <f t="shared" si="1"/>
        <v>-115.9214740257039</v>
      </c>
      <c r="F29" s="1">
        <v>75.178</v>
      </c>
      <c r="G29" s="1">
        <v>0.66547</v>
      </c>
      <c r="H29" s="1">
        <v>0.66547</v>
      </c>
      <c r="O29">
        <v>313797</v>
      </c>
      <c r="P29">
        <v>-1.8909</v>
      </c>
      <c r="Q29">
        <v>0.72273</v>
      </c>
    </row>
    <row r="30" spans="1:17" ht="12.75">
      <c r="A30">
        <v>26</v>
      </c>
      <c r="B30">
        <v>313795</v>
      </c>
      <c r="C30" s="1">
        <v>73.44</v>
      </c>
      <c r="D30" s="9">
        <f t="shared" si="0"/>
        <v>408.49673202614383</v>
      </c>
      <c r="E30" s="9">
        <f t="shared" si="1"/>
        <v>-108.49673202614383</v>
      </c>
      <c r="F30" s="1">
        <v>74.828</v>
      </c>
      <c r="G30" s="1">
        <v>0.3869</v>
      </c>
      <c r="H30" s="1">
        <v>0.3869</v>
      </c>
      <c r="O30">
        <v>313798</v>
      </c>
      <c r="P30">
        <v>-3.7395</v>
      </c>
      <c r="Q30">
        <v>0.75653</v>
      </c>
    </row>
    <row r="31" spans="1:17" ht="12.75">
      <c r="A31">
        <v>27</v>
      </c>
      <c r="B31">
        <v>313796</v>
      </c>
      <c r="C31" s="1">
        <v>59.124</v>
      </c>
      <c r="D31" s="9">
        <f t="shared" si="0"/>
        <v>507.4081591231987</v>
      </c>
      <c r="E31" s="9">
        <f t="shared" si="1"/>
        <v>-207.4081591231987</v>
      </c>
      <c r="F31" s="1">
        <v>74.501</v>
      </c>
      <c r="G31" s="1">
        <v>0.74681</v>
      </c>
      <c r="H31" s="1">
        <v>0.74681</v>
      </c>
      <c r="O31">
        <v>313799</v>
      </c>
      <c r="P31">
        <v>-14.081</v>
      </c>
      <c r="Q31">
        <v>8.6127</v>
      </c>
    </row>
    <row r="32" spans="1:17" ht="12.75">
      <c r="A32">
        <v>28</v>
      </c>
      <c r="B32">
        <v>313797</v>
      </c>
      <c r="C32" s="1">
        <v>52.342</v>
      </c>
      <c r="D32" s="9">
        <f t="shared" si="0"/>
        <v>573.1534905047572</v>
      </c>
      <c r="E32" s="9">
        <f t="shared" si="1"/>
        <v>-273.1534905047572</v>
      </c>
      <c r="F32" s="1">
        <v>75.94</v>
      </c>
      <c r="G32" s="1">
        <v>0.72273</v>
      </c>
      <c r="H32" s="1">
        <v>0.72273</v>
      </c>
      <c r="O32">
        <v>313800</v>
      </c>
      <c r="P32">
        <v>-11.516</v>
      </c>
      <c r="Q32">
        <v>2.3576</v>
      </c>
    </row>
    <row r="33" spans="1:17" ht="12.75">
      <c r="A33">
        <v>29</v>
      </c>
      <c r="B33">
        <v>313798</v>
      </c>
      <c r="C33" s="1">
        <v>57.113</v>
      </c>
      <c r="D33" s="9">
        <f t="shared" si="0"/>
        <v>525.2744559032094</v>
      </c>
      <c r="E33" s="9">
        <f t="shared" si="1"/>
        <v>-225.2744559032094</v>
      </c>
      <c r="F33" s="1">
        <v>74.508</v>
      </c>
      <c r="G33" s="1">
        <v>0.75653</v>
      </c>
      <c r="H33" s="1">
        <v>0.75653</v>
      </c>
      <c r="O33">
        <v>313801</v>
      </c>
      <c r="P33">
        <v>-9.5805</v>
      </c>
      <c r="Q33">
        <v>2.9277</v>
      </c>
    </row>
    <row r="34" spans="1:17" ht="12.75">
      <c r="A34">
        <v>30</v>
      </c>
      <c r="B34">
        <v>313799</v>
      </c>
      <c r="C34" s="1">
        <v>63.979</v>
      </c>
      <c r="D34" s="9">
        <f t="shared" si="0"/>
        <v>468.9038590787602</v>
      </c>
      <c r="E34" s="9">
        <f t="shared" si="1"/>
        <v>-168.9038590787602</v>
      </c>
      <c r="F34" s="1">
        <v>74.722</v>
      </c>
      <c r="G34" s="1">
        <v>8.6127</v>
      </c>
      <c r="H34" s="1">
        <v>8.6127</v>
      </c>
      <c r="O34">
        <v>313802</v>
      </c>
      <c r="P34">
        <v>-6.0171</v>
      </c>
      <c r="Q34">
        <v>2.7849</v>
      </c>
    </row>
    <row r="35" spans="1:8" ht="12.75">
      <c r="A35">
        <v>31</v>
      </c>
      <c r="B35">
        <v>313800</v>
      </c>
      <c r="C35" s="5">
        <v>62.483</v>
      </c>
      <c r="D35" s="9">
        <f t="shared" si="0"/>
        <v>480.130595521982</v>
      </c>
      <c r="E35" s="9">
        <f t="shared" si="1"/>
        <v>-180.130595521982</v>
      </c>
      <c r="F35" s="1">
        <v>75.227</v>
      </c>
      <c r="G35" s="1">
        <v>2.3576</v>
      </c>
      <c r="H35" s="1">
        <v>2.3576</v>
      </c>
    </row>
    <row r="36" spans="1:8" ht="12.75">
      <c r="A36">
        <v>32</v>
      </c>
      <c r="B36">
        <v>313801</v>
      </c>
      <c r="C36" s="1">
        <v>64.408</v>
      </c>
      <c r="D36" s="9">
        <f t="shared" si="0"/>
        <v>465.7806483666625</v>
      </c>
      <c r="E36" s="9">
        <f t="shared" si="1"/>
        <v>-165.7806483666625</v>
      </c>
      <c r="F36" s="1">
        <v>74.979</v>
      </c>
      <c r="G36" s="1">
        <v>2.9277</v>
      </c>
      <c r="H36" s="1">
        <v>2.9277</v>
      </c>
    </row>
    <row r="37" spans="1:8" ht="12.75">
      <c r="A37">
        <v>33</v>
      </c>
      <c r="B37">
        <v>313802</v>
      </c>
      <c r="C37">
        <v>67.88</v>
      </c>
      <c r="D37" s="9">
        <f t="shared" si="0"/>
        <v>441.95639363582796</v>
      </c>
      <c r="E37" s="9">
        <f t="shared" si="1"/>
        <v>-141.95639363582796</v>
      </c>
      <c r="F37" s="1">
        <v>74.499</v>
      </c>
      <c r="G37" s="1">
        <v>2.7849</v>
      </c>
      <c r="H37" s="1">
        <v>2.7849</v>
      </c>
    </row>
    <row r="38" spans="5:6" ht="12.75">
      <c r="E38" s="7" t="s">
        <v>19</v>
      </c>
      <c r="F38" s="8">
        <f>AVERAGE(F5:F36)</f>
        <v>75.50731249999998</v>
      </c>
    </row>
    <row r="39" spans="5:6" ht="12.75">
      <c r="E39" t="s">
        <v>20</v>
      </c>
      <c r="F39" s="1">
        <f>STDEV(F5:F37)</f>
        <v>3.947309202405724</v>
      </c>
    </row>
    <row r="41" ht="12.75">
      <c r="B41" t="s">
        <v>29</v>
      </c>
    </row>
    <row r="42" spans="1:6" ht="12.75">
      <c r="A42" t="s">
        <v>26</v>
      </c>
      <c r="B42">
        <v>313770</v>
      </c>
      <c r="C42" t="s">
        <v>27</v>
      </c>
      <c r="D42" s="9">
        <v>-161.41068627149406</v>
      </c>
      <c r="E42" t="s">
        <v>28</v>
      </c>
      <c r="F42" s="9">
        <v>-161.41068627149406</v>
      </c>
    </row>
    <row r="43" spans="1:6" ht="12.75">
      <c r="A43" t="s">
        <v>26</v>
      </c>
      <c r="B43">
        <v>313771</v>
      </c>
      <c r="C43" t="s">
        <v>27</v>
      </c>
      <c r="D43" s="9">
        <v>-1338.3594560646607</v>
      </c>
      <c r="E43" t="s">
        <v>28</v>
      </c>
      <c r="F43" s="9">
        <v>-1338.3594560646607</v>
      </c>
    </row>
    <row r="44" spans="1:6" ht="12.75">
      <c r="A44" t="s">
        <v>26</v>
      </c>
      <c r="B44">
        <v>313772</v>
      </c>
      <c r="C44" t="s">
        <v>27</v>
      </c>
      <c r="D44" s="9">
        <v>-900.2400480096019</v>
      </c>
      <c r="E44" t="s">
        <v>28</v>
      </c>
      <c r="F44" s="9">
        <v>-900.2400480096019</v>
      </c>
    </row>
    <row r="45" spans="1:6" ht="12.75">
      <c r="A45" t="s">
        <v>26</v>
      </c>
      <c r="B45">
        <v>313773</v>
      </c>
      <c r="C45" t="s">
        <v>27</v>
      </c>
      <c r="D45" s="9">
        <v>-176.7125899795014</v>
      </c>
      <c r="E45" t="s">
        <v>28</v>
      </c>
      <c r="F45" s="9">
        <v>-176.7125899795014</v>
      </c>
    </row>
    <row r="46" spans="1:6" ht="12.75">
      <c r="A46" t="s">
        <v>26</v>
      </c>
      <c r="B46">
        <v>313774</v>
      </c>
      <c r="C46" t="s">
        <v>27</v>
      </c>
      <c r="D46" s="9">
        <v>-223.07638658832138</v>
      </c>
      <c r="E46" t="s">
        <v>28</v>
      </c>
      <c r="F46" s="9">
        <v>-223.07638658832138</v>
      </c>
    </row>
    <row r="47" spans="1:6" ht="12.75">
      <c r="A47" t="s">
        <v>26</v>
      </c>
      <c r="B47">
        <v>313775</v>
      </c>
      <c r="C47" t="s">
        <v>27</v>
      </c>
      <c r="D47" s="9">
        <v>-216.54671304108263</v>
      </c>
      <c r="E47" t="s">
        <v>28</v>
      </c>
      <c r="F47" s="9">
        <v>-216.54671304108263</v>
      </c>
    </row>
    <row r="48" spans="1:6" ht="12.75">
      <c r="A48" t="s">
        <v>26</v>
      </c>
      <c r="B48">
        <v>313776</v>
      </c>
      <c r="C48" t="s">
        <v>27</v>
      </c>
      <c r="D48" s="9">
        <v>-221.15905774442365</v>
      </c>
      <c r="E48" t="s">
        <v>28</v>
      </c>
      <c r="F48" s="9">
        <v>-221.15905774442365</v>
      </c>
    </row>
    <row r="49" spans="1:6" ht="12.75">
      <c r="A49" t="s">
        <v>26</v>
      </c>
      <c r="B49">
        <v>313777</v>
      </c>
      <c r="C49" t="s">
        <v>27</v>
      </c>
      <c r="D49" s="9">
        <v>-205.36529488064957</v>
      </c>
      <c r="E49" t="s">
        <v>28</v>
      </c>
      <c r="F49" s="9">
        <v>-205.36529488064957</v>
      </c>
    </row>
    <row r="50" spans="1:6" ht="12.75">
      <c r="A50" t="s">
        <v>26</v>
      </c>
      <c r="B50">
        <v>313778</v>
      </c>
      <c r="C50" t="s">
        <v>27</v>
      </c>
      <c r="D50" s="9">
        <v>-99.94134193651598</v>
      </c>
      <c r="E50" t="s">
        <v>28</v>
      </c>
      <c r="F50" s="9">
        <v>-99.94134193651598</v>
      </c>
    </row>
    <row r="51" spans="1:6" ht="12.75">
      <c r="A51" t="s">
        <v>26</v>
      </c>
      <c r="B51">
        <v>313779</v>
      </c>
      <c r="C51" t="s">
        <v>27</v>
      </c>
      <c r="D51" s="9">
        <v>-95.22046715059219</v>
      </c>
      <c r="E51" t="s">
        <v>28</v>
      </c>
      <c r="F51" s="9">
        <v>-95.22046715059219</v>
      </c>
    </row>
    <row r="52" spans="1:6" ht="12.75">
      <c r="A52" t="s">
        <v>26</v>
      </c>
      <c r="B52">
        <v>313780</v>
      </c>
      <c r="C52" t="s">
        <v>27</v>
      </c>
      <c r="D52" s="9">
        <v>-46.12855214426639</v>
      </c>
      <c r="E52" t="s">
        <v>28</v>
      </c>
      <c r="F52" s="9">
        <v>-46.12855214426639</v>
      </c>
    </row>
    <row r="53" spans="1:6" ht="12.75">
      <c r="A53" t="s">
        <v>26</v>
      </c>
      <c r="B53">
        <v>313781</v>
      </c>
      <c r="C53" t="s">
        <v>27</v>
      </c>
      <c r="D53" s="9">
        <v>-394.605232692753</v>
      </c>
      <c r="E53" t="s">
        <v>28</v>
      </c>
      <c r="F53" s="9">
        <v>-394.605232692753</v>
      </c>
    </row>
    <row r="54" spans="1:6" ht="12.75">
      <c r="A54" t="s">
        <v>26</v>
      </c>
      <c r="B54">
        <v>313782</v>
      </c>
      <c r="C54" t="s">
        <v>27</v>
      </c>
      <c r="D54" s="9">
        <v>-66.42116448646073</v>
      </c>
      <c r="E54" t="s">
        <v>28</v>
      </c>
      <c r="F54" s="9">
        <v>-66.42116448646073</v>
      </c>
    </row>
    <row r="55" spans="1:6" ht="12.75">
      <c r="A55" t="s">
        <v>26</v>
      </c>
      <c r="B55">
        <v>313783</v>
      </c>
      <c r="C55" t="s">
        <v>27</v>
      </c>
      <c r="D55" s="9">
        <v>-93.28788673308861</v>
      </c>
      <c r="E55" t="s">
        <v>28</v>
      </c>
      <c r="F55" s="9">
        <v>-93.28788673308861</v>
      </c>
    </row>
    <row r="56" spans="1:12" ht="12.75">
      <c r="A56" t="s">
        <v>26</v>
      </c>
      <c r="B56">
        <v>313784</v>
      </c>
      <c r="C56" t="s">
        <v>27</v>
      </c>
      <c r="D56" s="9">
        <v>-95.0435206278558</v>
      </c>
      <c r="E56" t="s">
        <v>28</v>
      </c>
      <c r="F56" s="9">
        <v>-95.0435206278558</v>
      </c>
      <c r="L56" s="3"/>
    </row>
    <row r="57" spans="1:6" ht="12.75">
      <c r="A57" t="s">
        <v>26</v>
      </c>
      <c r="B57">
        <v>313785</v>
      </c>
      <c r="C57" t="s">
        <v>27</v>
      </c>
      <c r="D57" s="9">
        <v>-102.54407857660414</v>
      </c>
      <c r="E57" t="s">
        <v>28</v>
      </c>
      <c r="F57" s="9">
        <v>-102.54407857660414</v>
      </c>
    </row>
    <row r="58" spans="1:6" ht="12.75">
      <c r="A58" t="s">
        <v>26</v>
      </c>
      <c r="B58">
        <v>313786</v>
      </c>
      <c r="C58" t="s">
        <v>27</v>
      </c>
      <c r="D58" s="9">
        <v>-84.74856681158866</v>
      </c>
      <c r="E58" t="s">
        <v>28</v>
      </c>
      <c r="F58" s="9">
        <v>-84.74856681158866</v>
      </c>
    </row>
    <row r="59" spans="1:6" ht="12.75">
      <c r="A59" t="s">
        <v>26</v>
      </c>
      <c r="B59">
        <v>313787</v>
      </c>
      <c r="C59" t="s">
        <v>27</v>
      </c>
      <c r="D59" s="9">
        <v>-72.82364198988404</v>
      </c>
      <c r="E59" t="s">
        <v>28</v>
      </c>
      <c r="F59" s="9">
        <v>-72.82364198988404</v>
      </c>
    </row>
    <row r="60" spans="1:6" ht="12.75">
      <c r="A60" t="s">
        <v>26</v>
      </c>
      <c r="B60">
        <v>313788</v>
      </c>
      <c r="C60" t="s">
        <v>27</v>
      </c>
      <c r="D60" s="9">
        <v>-76.55800876124971</v>
      </c>
      <c r="E60" t="s">
        <v>28</v>
      </c>
      <c r="F60" s="9">
        <v>-76.55800876124971</v>
      </c>
    </row>
    <row r="61" spans="1:6" ht="12.75">
      <c r="A61" t="s">
        <v>26</v>
      </c>
      <c r="B61">
        <v>313789</v>
      </c>
      <c r="C61" t="s">
        <v>27</v>
      </c>
      <c r="D61" s="9">
        <v>-56.37918745545255</v>
      </c>
      <c r="E61" t="s">
        <v>28</v>
      </c>
      <c r="F61" s="9">
        <v>-56.37918745545255</v>
      </c>
    </row>
    <row r="62" spans="1:6" ht="12.75">
      <c r="A62" t="s">
        <v>26</v>
      </c>
      <c r="B62">
        <v>313790</v>
      </c>
      <c r="C62" t="s">
        <v>27</v>
      </c>
      <c r="D62" s="9">
        <v>-91.65513459881458</v>
      </c>
      <c r="E62" t="s">
        <v>28</v>
      </c>
      <c r="F62" s="9">
        <v>-91.65513459881458</v>
      </c>
    </row>
    <row r="63" spans="1:6" ht="12.75">
      <c r="A63" t="s">
        <v>26</v>
      </c>
      <c r="B63">
        <v>313791</v>
      </c>
      <c r="C63" t="s">
        <v>27</v>
      </c>
      <c r="D63" s="9">
        <v>-88.31432750430378</v>
      </c>
      <c r="E63" t="s">
        <v>28</v>
      </c>
      <c r="F63" s="9">
        <v>-88.31432750430378</v>
      </c>
    </row>
    <row r="64" spans="1:6" ht="12.75">
      <c r="A64" t="s">
        <v>26</v>
      </c>
      <c r="B64">
        <v>313792</v>
      </c>
      <c r="C64" t="s">
        <v>27</v>
      </c>
      <c r="D64" s="9">
        <v>-84.83246959823487</v>
      </c>
      <c r="E64" t="s">
        <v>28</v>
      </c>
      <c r="F64" s="9">
        <v>-84.83246959823487</v>
      </c>
    </row>
    <row r="65" spans="1:6" ht="12.75">
      <c r="A65" t="s">
        <v>26</v>
      </c>
      <c r="B65">
        <v>313793</v>
      </c>
      <c r="C65" t="s">
        <v>27</v>
      </c>
      <c r="D65" s="9">
        <v>-96.98818298508644</v>
      </c>
      <c r="E65" t="s">
        <v>28</v>
      </c>
      <c r="F65" s="9">
        <v>-96.98818298508644</v>
      </c>
    </row>
    <row r="66" spans="1:6" ht="12.75">
      <c r="A66" t="s">
        <v>26</v>
      </c>
      <c r="B66">
        <v>313794</v>
      </c>
      <c r="C66" t="s">
        <v>27</v>
      </c>
      <c r="D66" s="9">
        <v>-115.9214740257039</v>
      </c>
      <c r="E66" t="s">
        <v>28</v>
      </c>
      <c r="F66" s="9">
        <v>-115.9214740257039</v>
      </c>
    </row>
    <row r="67" spans="1:6" ht="12.75">
      <c r="A67" t="s">
        <v>26</v>
      </c>
      <c r="B67">
        <v>313795</v>
      </c>
      <c r="C67" t="s">
        <v>27</v>
      </c>
      <c r="D67" s="9">
        <v>-108.49673202614383</v>
      </c>
      <c r="E67" t="s">
        <v>28</v>
      </c>
      <c r="F67" s="9">
        <v>-108.49673202614383</v>
      </c>
    </row>
    <row r="68" spans="1:6" ht="12.75">
      <c r="A68" t="s">
        <v>26</v>
      </c>
      <c r="B68">
        <v>313796</v>
      </c>
      <c r="C68" t="s">
        <v>27</v>
      </c>
      <c r="D68" s="9">
        <v>-207.4081591231987</v>
      </c>
      <c r="E68" t="s">
        <v>28</v>
      </c>
      <c r="F68" s="9">
        <v>-207.4081591231987</v>
      </c>
    </row>
    <row r="69" spans="1:6" ht="12.75">
      <c r="A69" t="s">
        <v>26</v>
      </c>
      <c r="B69">
        <v>313797</v>
      </c>
      <c r="C69" t="s">
        <v>27</v>
      </c>
      <c r="D69" s="9">
        <v>-273.1534905047572</v>
      </c>
      <c r="E69" t="s">
        <v>28</v>
      </c>
      <c r="F69" s="9">
        <v>-273.1534905047572</v>
      </c>
    </row>
    <row r="70" spans="1:6" ht="12.75">
      <c r="A70" t="s">
        <v>26</v>
      </c>
      <c r="B70">
        <v>313798</v>
      </c>
      <c r="C70" t="s">
        <v>27</v>
      </c>
      <c r="D70" s="9">
        <v>-225.2744559032094</v>
      </c>
      <c r="E70" t="s">
        <v>28</v>
      </c>
      <c r="F70" s="9">
        <v>-225.2744559032094</v>
      </c>
    </row>
    <row r="71" spans="1:6" ht="12.75">
      <c r="A71" t="s">
        <v>26</v>
      </c>
      <c r="B71">
        <v>313799</v>
      </c>
      <c r="C71" t="s">
        <v>27</v>
      </c>
      <c r="D71" s="9">
        <v>-168.9038590787602</v>
      </c>
      <c r="E71" t="s">
        <v>28</v>
      </c>
      <c r="F71" s="9">
        <v>-168.9038590787602</v>
      </c>
    </row>
    <row r="72" spans="1:6" ht="12.75">
      <c r="A72" t="s">
        <v>26</v>
      </c>
      <c r="B72">
        <v>313800</v>
      </c>
      <c r="C72" t="s">
        <v>27</v>
      </c>
      <c r="D72" s="9">
        <v>-180.130595521982</v>
      </c>
      <c r="E72" t="s">
        <v>28</v>
      </c>
      <c r="F72" s="9">
        <v>-180.130595521982</v>
      </c>
    </row>
    <row r="73" spans="1:6" ht="12.75">
      <c r="A73" t="s">
        <v>26</v>
      </c>
      <c r="B73">
        <v>313801</v>
      </c>
      <c r="C73" t="s">
        <v>27</v>
      </c>
      <c r="D73" s="9">
        <v>-165.7806483666625</v>
      </c>
      <c r="E73" t="s">
        <v>28</v>
      </c>
      <c r="F73" s="9">
        <v>-165.7806483666625</v>
      </c>
    </row>
    <row r="74" spans="1:6" ht="12.75">
      <c r="A74" t="s">
        <v>26</v>
      </c>
      <c r="B74">
        <v>313802</v>
      </c>
      <c r="C74" t="s">
        <v>27</v>
      </c>
      <c r="D74" s="9">
        <v>-141.95639363582796</v>
      </c>
      <c r="E74" t="s">
        <v>28</v>
      </c>
      <c r="F74" s="9">
        <v>-141.95639363582796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B28">
      <selection activeCell="H78" sqref="H78"/>
    </sheetView>
  </sheetViews>
  <sheetFormatPr defaultColWidth="9.140625" defaultRowHeight="12.75"/>
  <cols>
    <col min="5" max="5" width="10.57421875" style="0" bestFit="1" customWidth="1"/>
    <col min="6" max="6" width="15.421875" style="0" bestFit="1" customWidth="1"/>
    <col min="10" max="10" width="19.28125" style="0" bestFit="1" customWidth="1"/>
  </cols>
  <sheetData>
    <row r="1" ht="12.75">
      <c r="A1" t="s">
        <v>7</v>
      </c>
    </row>
    <row r="2" spans="3:10" ht="12.75">
      <c r="C2" t="s">
        <v>17</v>
      </c>
      <c r="F2" s="6"/>
      <c r="G2" s="6"/>
      <c r="H2" s="6"/>
      <c r="I2" s="6"/>
      <c r="J2" s="6"/>
    </row>
    <row r="3" spans="3:6" ht="12.75">
      <c r="C3" t="s">
        <v>18</v>
      </c>
      <c r="F3" t="s">
        <v>9</v>
      </c>
    </row>
    <row r="4" spans="2:11" ht="12.75">
      <c r="B4" t="s">
        <v>0</v>
      </c>
      <c r="C4" t="s">
        <v>5</v>
      </c>
      <c r="D4" t="s">
        <v>3</v>
      </c>
      <c r="F4" t="s">
        <v>5</v>
      </c>
      <c r="G4" t="s">
        <v>3</v>
      </c>
      <c r="H4" t="s">
        <v>34</v>
      </c>
      <c r="K4" t="s">
        <v>15</v>
      </c>
    </row>
    <row r="5" spans="1:14" ht="12.75">
      <c r="A5">
        <v>1</v>
      </c>
      <c r="B5">
        <v>314177</v>
      </c>
      <c r="C5" s="1"/>
      <c r="D5" s="1"/>
      <c r="E5" s="1"/>
      <c r="F5" s="1">
        <v>75.908</v>
      </c>
      <c r="G5" s="1">
        <v>3.1052</v>
      </c>
      <c r="H5" s="1">
        <v>2.7846</v>
      </c>
      <c r="J5" s="1" t="s">
        <v>14</v>
      </c>
      <c r="K5" t="s">
        <v>10</v>
      </c>
      <c r="L5" t="s">
        <v>11</v>
      </c>
      <c r="M5" t="s">
        <v>12</v>
      </c>
      <c r="N5" t="s">
        <v>13</v>
      </c>
    </row>
    <row r="6" spans="1:14" ht="12.75">
      <c r="A6">
        <v>2</v>
      </c>
      <c r="B6">
        <v>314190</v>
      </c>
      <c r="C6" s="1"/>
      <c r="D6" s="1"/>
      <c r="E6" s="1"/>
      <c r="F6" s="1">
        <v>70.998</v>
      </c>
      <c r="G6" s="1">
        <v>1.2932</v>
      </c>
      <c r="H6" s="1">
        <v>1.3746</v>
      </c>
      <c r="J6">
        <v>1</v>
      </c>
      <c r="K6" s="3">
        <v>3.94326E-06</v>
      </c>
      <c r="L6">
        <v>214061</v>
      </c>
      <c r="M6">
        <v>85624.3</v>
      </c>
      <c r="N6" s="4">
        <f>M6/L6</f>
        <v>0.39999953284344186</v>
      </c>
    </row>
    <row r="7" spans="1:14" ht="12.75">
      <c r="A7">
        <v>3</v>
      </c>
      <c r="B7">
        <v>314203</v>
      </c>
      <c r="C7" s="1"/>
      <c r="D7" s="1"/>
      <c r="E7" s="1"/>
      <c r="F7" s="1">
        <v>68.238</v>
      </c>
      <c r="G7" s="1">
        <v>0.72213</v>
      </c>
      <c r="H7" s="1">
        <v>0.90372</v>
      </c>
      <c r="J7">
        <v>1.1</v>
      </c>
      <c r="K7" s="3">
        <v>1.12209E-05</v>
      </c>
      <c r="L7">
        <v>956760</v>
      </c>
      <c r="M7">
        <v>382704</v>
      </c>
      <c r="N7" s="4">
        <f aca="true" t="shared" si="0" ref="N7:N12">M7/L7</f>
        <v>0.4</v>
      </c>
    </row>
    <row r="8" spans="1:14" ht="12.75">
      <c r="A8">
        <v>4</v>
      </c>
      <c r="B8">
        <v>314216</v>
      </c>
      <c r="C8" s="1"/>
      <c r="D8" s="1"/>
      <c r="E8" s="1"/>
      <c r="F8" s="1">
        <v>75.132</v>
      </c>
      <c r="G8" s="1">
        <v>0.55093</v>
      </c>
      <c r="H8" s="1">
        <v>0.72774</v>
      </c>
      <c r="J8">
        <v>1.2</v>
      </c>
      <c r="K8" s="3">
        <v>2.63134E-05</v>
      </c>
      <c r="L8" s="3">
        <v>1658330</v>
      </c>
      <c r="M8">
        <v>663333</v>
      </c>
      <c r="N8" s="4">
        <f t="shared" si="0"/>
        <v>0.4000006030162875</v>
      </c>
    </row>
    <row r="9" spans="1:14" ht="12.75">
      <c r="A9">
        <v>5</v>
      </c>
      <c r="B9">
        <v>314229</v>
      </c>
      <c r="C9" s="1"/>
      <c r="D9" s="1"/>
      <c r="E9" s="1"/>
      <c r="F9" s="1">
        <v>75.534</v>
      </c>
      <c r="G9" s="1">
        <v>0.31648</v>
      </c>
      <c r="H9" s="1">
        <v>0.89565</v>
      </c>
      <c r="J9">
        <v>1.35</v>
      </c>
      <c r="K9" s="3">
        <v>5.16022E-05</v>
      </c>
      <c r="L9" s="3">
        <v>2724600</v>
      </c>
      <c r="M9" s="3">
        <v>1089840</v>
      </c>
      <c r="N9" s="4">
        <f t="shared" si="0"/>
        <v>0.4</v>
      </c>
    </row>
    <row r="10" spans="1:14" ht="12.75">
      <c r="A10">
        <v>6</v>
      </c>
      <c r="B10">
        <v>314242</v>
      </c>
      <c r="C10" s="1"/>
      <c r="D10" s="1"/>
      <c r="E10" s="1"/>
      <c r="F10" s="1">
        <v>74.914</v>
      </c>
      <c r="G10" s="1">
        <v>0.06043</v>
      </c>
      <c r="H10" s="1">
        <v>1.0384</v>
      </c>
      <c r="J10">
        <v>1.575</v>
      </c>
      <c r="K10" s="3">
        <v>9.11371E-05</v>
      </c>
      <c r="L10" s="3">
        <v>4344800</v>
      </c>
      <c r="M10" s="3">
        <v>1737920</v>
      </c>
      <c r="N10" s="4">
        <f t="shared" si="0"/>
        <v>0.4</v>
      </c>
    </row>
    <row r="11" spans="1:14" ht="12.75">
      <c r="A11">
        <v>7</v>
      </c>
      <c r="B11">
        <v>314255</v>
      </c>
      <c r="C11" s="1"/>
      <c r="D11" s="1"/>
      <c r="E11" s="1"/>
      <c r="F11" s="1">
        <v>75.614</v>
      </c>
      <c r="G11" s="1">
        <v>0.58614</v>
      </c>
      <c r="H11" s="1">
        <v>1.3231</v>
      </c>
      <c r="J11">
        <v>1.9125</v>
      </c>
      <c r="K11" s="3">
        <v>0.000151456</v>
      </c>
      <c r="L11" s="3">
        <v>6812530</v>
      </c>
      <c r="M11" s="3">
        <v>2725010</v>
      </c>
      <c r="N11" s="4">
        <f t="shared" si="0"/>
        <v>0.3999997064233112</v>
      </c>
    </row>
    <row r="12" spans="1:14" ht="12.75">
      <c r="A12">
        <v>8</v>
      </c>
      <c r="B12">
        <v>314268</v>
      </c>
      <c r="C12" s="1"/>
      <c r="D12" s="1"/>
      <c r="E12" s="1"/>
      <c r="F12" s="1">
        <v>74.736</v>
      </c>
      <c r="G12" s="1">
        <v>0.67124</v>
      </c>
      <c r="H12" s="1">
        <v>1.298</v>
      </c>
      <c r="J12">
        <v>2</v>
      </c>
      <c r="K12" s="3">
        <v>0.00016723</v>
      </c>
      <c r="L12" s="3">
        <v>7458890</v>
      </c>
      <c r="M12" s="3">
        <v>2983550</v>
      </c>
      <c r="N12" s="4">
        <f t="shared" si="0"/>
        <v>0.39999919559076486</v>
      </c>
    </row>
    <row r="13" spans="1:8" ht="12.75">
      <c r="A13">
        <v>9</v>
      </c>
      <c r="B13">
        <v>314281</v>
      </c>
      <c r="C13" s="1"/>
      <c r="D13" s="1"/>
      <c r="E13" s="1"/>
      <c r="F13" s="1">
        <v>75.202</v>
      </c>
      <c r="G13" s="1">
        <v>0.6327</v>
      </c>
      <c r="H13" s="1">
        <v>1.0025</v>
      </c>
    </row>
    <row r="14" spans="1:8" ht="12.75">
      <c r="A14">
        <v>10</v>
      </c>
      <c r="B14">
        <v>314294</v>
      </c>
      <c r="C14" s="1"/>
      <c r="D14" s="1"/>
      <c r="E14" s="1"/>
      <c r="F14" s="1">
        <v>77.587</v>
      </c>
      <c r="G14" s="1">
        <v>0.28734</v>
      </c>
      <c r="H14" s="1">
        <v>0.70308</v>
      </c>
    </row>
    <row r="15" spans="1:8" ht="12.75">
      <c r="A15">
        <v>11</v>
      </c>
      <c r="B15">
        <v>314307</v>
      </c>
      <c r="C15" s="1"/>
      <c r="D15" s="1"/>
      <c r="E15" s="1"/>
      <c r="F15" s="1">
        <v>80.086</v>
      </c>
      <c r="G15" s="1">
        <v>1.4829</v>
      </c>
      <c r="H15" s="1">
        <v>0.82824</v>
      </c>
    </row>
    <row r="16" spans="1:8" ht="12.75">
      <c r="A16">
        <v>12</v>
      </c>
      <c r="B16">
        <v>314320</v>
      </c>
      <c r="C16" s="1"/>
      <c r="D16" s="1"/>
      <c r="E16" s="1"/>
      <c r="F16" s="1">
        <v>74.969</v>
      </c>
      <c r="G16" s="1">
        <v>1.3791</v>
      </c>
      <c r="H16" s="1">
        <v>0.87638</v>
      </c>
    </row>
    <row r="17" spans="1:8" ht="12.75">
      <c r="A17">
        <v>13</v>
      </c>
      <c r="B17">
        <v>314333</v>
      </c>
      <c r="C17" s="1"/>
      <c r="D17" s="1"/>
      <c r="E17" s="1"/>
      <c r="F17" s="1">
        <v>74.635</v>
      </c>
      <c r="G17" s="1">
        <v>1.0924</v>
      </c>
      <c r="H17" s="1">
        <v>0.64165</v>
      </c>
    </row>
    <row r="18" spans="1:8" ht="12.75">
      <c r="A18">
        <v>14</v>
      </c>
      <c r="B18">
        <v>314346</v>
      </c>
      <c r="C18" s="1"/>
      <c r="D18" s="1"/>
      <c r="E18" s="1"/>
      <c r="F18" s="1">
        <v>74.042</v>
      </c>
      <c r="G18" s="1">
        <v>1.0792</v>
      </c>
      <c r="H18" s="1">
        <v>0.661</v>
      </c>
    </row>
    <row r="19" spans="1:8" ht="12.75">
      <c r="A19">
        <v>15</v>
      </c>
      <c r="B19">
        <v>314359</v>
      </c>
      <c r="C19" s="1"/>
      <c r="D19" s="1"/>
      <c r="E19" s="1"/>
      <c r="F19" s="1">
        <v>77.358</v>
      </c>
      <c r="G19" s="1">
        <v>0.80964</v>
      </c>
      <c r="H19" s="1">
        <v>0.45563</v>
      </c>
    </row>
    <row r="20" spans="1:8" ht="12.75">
      <c r="A20">
        <v>16</v>
      </c>
      <c r="B20">
        <v>314372</v>
      </c>
      <c r="C20" s="1"/>
      <c r="D20" s="1"/>
      <c r="E20" s="1"/>
      <c r="F20" s="1">
        <v>70.226</v>
      </c>
      <c r="G20" s="1">
        <v>0.93037</v>
      </c>
      <c r="H20" s="1">
        <v>0.72764</v>
      </c>
    </row>
    <row r="21" spans="1:8" ht="12.75">
      <c r="A21">
        <v>17</v>
      </c>
      <c r="B21">
        <v>314387</v>
      </c>
      <c r="C21" s="1"/>
      <c r="D21" s="1"/>
      <c r="E21" s="1"/>
      <c r="F21" s="1">
        <v>70.22</v>
      </c>
      <c r="G21" s="1">
        <v>0.83986</v>
      </c>
      <c r="H21" s="1">
        <v>0.74026</v>
      </c>
    </row>
    <row r="22" spans="1:8" ht="12.75">
      <c r="A22">
        <v>18</v>
      </c>
      <c r="B22">
        <v>314400</v>
      </c>
      <c r="C22" s="1"/>
      <c r="D22" s="1"/>
      <c r="E22" s="1"/>
      <c r="F22" s="1">
        <v>77.359</v>
      </c>
      <c r="G22" s="1">
        <v>0.8304</v>
      </c>
      <c r="H22" s="1">
        <v>0.45753</v>
      </c>
    </row>
    <row r="23" spans="1:8" ht="12.75">
      <c r="A23">
        <v>19</v>
      </c>
      <c r="B23">
        <v>314413</v>
      </c>
      <c r="C23" s="1"/>
      <c r="D23" s="1"/>
      <c r="E23" s="1"/>
      <c r="F23" s="1">
        <v>74.04</v>
      </c>
      <c r="G23" s="1">
        <v>0.76001</v>
      </c>
      <c r="H23" s="1">
        <v>0.64989</v>
      </c>
    </row>
    <row r="24" spans="1:8" ht="12.75">
      <c r="A24">
        <v>20</v>
      </c>
      <c r="B24">
        <v>314426</v>
      </c>
      <c r="C24" s="1"/>
      <c r="D24" s="1"/>
      <c r="E24" s="1"/>
      <c r="F24" s="1">
        <v>74.632</v>
      </c>
      <c r="G24" s="1">
        <v>0.54747</v>
      </c>
      <c r="H24" s="1">
        <v>0.62627</v>
      </c>
    </row>
    <row r="25" spans="1:8" ht="12.75">
      <c r="A25">
        <v>21</v>
      </c>
      <c r="B25">
        <v>314439</v>
      </c>
      <c r="C25" s="1"/>
      <c r="D25" s="1"/>
      <c r="E25" s="1"/>
      <c r="F25" s="1">
        <v>74.967</v>
      </c>
      <c r="G25" s="1">
        <v>0.57673</v>
      </c>
      <c r="H25" s="1">
        <v>0.86189</v>
      </c>
    </row>
    <row r="26" spans="1:8" ht="12.75">
      <c r="A26">
        <v>22</v>
      </c>
      <c r="B26">
        <v>314452</v>
      </c>
      <c r="C26" s="1"/>
      <c r="D26" s="1"/>
      <c r="E26" s="1"/>
      <c r="F26" s="1">
        <v>80.083</v>
      </c>
      <c r="G26" s="1">
        <v>0.83683</v>
      </c>
      <c r="H26" s="1">
        <v>0.82027</v>
      </c>
    </row>
    <row r="27" spans="1:8" ht="12.75">
      <c r="A27">
        <v>23</v>
      </c>
      <c r="B27">
        <v>314465</v>
      </c>
      <c r="C27" s="1"/>
      <c r="D27" s="1"/>
      <c r="E27" s="1"/>
      <c r="F27" s="1">
        <v>77.583</v>
      </c>
      <c r="G27" s="1">
        <v>1.5894</v>
      </c>
      <c r="H27" s="1">
        <v>0.67998</v>
      </c>
    </row>
    <row r="28" spans="1:8" ht="12.75">
      <c r="A28">
        <v>24</v>
      </c>
      <c r="B28">
        <v>314478</v>
      </c>
      <c r="C28" s="1"/>
      <c r="D28" s="1"/>
      <c r="E28" s="1"/>
      <c r="F28" s="1">
        <v>75.202</v>
      </c>
      <c r="G28" s="1">
        <v>1.7427</v>
      </c>
      <c r="H28" s="1">
        <v>0.98174</v>
      </c>
    </row>
    <row r="29" spans="1:8" ht="12.75">
      <c r="A29">
        <v>25</v>
      </c>
      <c r="B29">
        <v>314491</v>
      </c>
      <c r="C29" s="1"/>
      <c r="D29" s="1"/>
      <c r="E29" s="1"/>
      <c r="F29" s="1">
        <v>74.739</v>
      </c>
      <c r="G29" s="1">
        <v>1.9942</v>
      </c>
      <c r="H29" s="1">
        <v>1.2883</v>
      </c>
    </row>
    <row r="30" spans="1:8" ht="12.75">
      <c r="A30">
        <v>26</v>
      </c>
      <c r="B30">
        <v>314504</v>
      </c>
      <c r="C30" s="1"/>
      <c r="D30" s="1"/>
      <c r="E30" s="1"/>
      <c r="F30" s="1">
        <v>75.619</v>
      </c>
      <c r="G30" s="1">
        <v>2.0787</v>
      </c>
      <c r="H30" s="1">
        <v>1.3405</v>
      </c>
    </row>
    <row r="31" spans="1:8" ht="12.75">
      <c r="A31">
        <v>27</v>
      </c>
      <c r="B31">
        <v>314517</v>
      </c>
      <c r="C31" s="1"/>
      <c r="D31" s="1"/>
      <c r="E31" s="1"/>
      <c r="F31" s="1">
        <v>74.916</v>
      </c>
      <c r="G31" s="1">
        <v>1.9931</v>
      </c>
      <c r="H31" s="1">
        <v>1.0806</v>
      </c>
    </row>
    <row r="32" spans="1:8" ht="12.75">
      <c r="A32">
        <v>28</v>
      </c>
      <c r="B32">
        <v>314530</v>
      </c>
      <c r="C32" s="1"/>
      <c r="D32" s="1"/>
      <c r="E32" s="1"/>
      <c r="F32" s="1">
        <v>75.539</v>
      </c>
      <c r="G32" s="1">
        <v>1.8345</v>
      </c>
      <c r="H32" s="1">
        <v>0.9443</v>
      </c>
    </row>
    <row r="33" spans="1:8" ht="12.75">
      <c r="A33">
        <v>29</v>
      </c>
      <c r="B33">
        <v>314543</v>
      </c>
      <c r="C33" s="1"/>
      <c r="D33" s="1"/>
      <c r="E33" s="1"/>
      <c r="F33" s="1">
        <v>75.136</v>
      </c>
      <c r="G33" s="1">
        <v>1.7549</v>
      </c>
      <c r="H33" s="1">
        <v>0.77722</v>
      </c>
    </row>
    <row r="34" spans="1:8" ht="12.75">
      <c r="A34">
        <v>30</v>
      </c>
      <c r="B34">
        <v>314556</v>
      </c>
      <c r="C34" s="1"/>
      <c r="D34" s="1"/>
      <c r="E34" s="1"/>
      <c r="F34" s="1">
        <v>68.231</v>
      </c>
      <c r="G34" s="1">
        <v>1.9777</v>
      </c>
      <c r="H34" s="1">
        <v>0.92176</v>
      </c>
    </row>
    <row r="35" spans="1:8" ht="12.75">
      <c r="A35">
        <v>31</v>
      </c>
      <c r="B35">
        <v>314569</v>
      </c>
      <c r="C35" s="5"/>
      <c r="D35" s="1"/>
      <c r="E35" s="1"/>
      <c r="F35" s="1">
        <v>70.984</v>
      </c>
      <c r="G35" s="1">
        <v>2.729</v>
      </c>
      <c r="H35" s="1">
        <v>1.3806</v>
      </c>
    </row>
    <row r="36" spans="1:8" ht="12.75">
      <c r="A36">
        <v>32</v>
      </c>
      <c r="B36">
        <v>314582</v>
      </c>
      <c r="C36" s="1"/>
      <c r="D36" s="1"/>
      <c r="E36" s="1"/>
      <c r="F36" s="1">
        <v>75.878</v>
      </c>
      <c r="G36" s="1">
        <v>4.6995</v>
      </c>
      <c r="H36" s="1">
        <v>2.7641</v>
      </c>
    </row>
    <row r="37" spans="5:6" ht="12.75">
      <c r="E37" s="7" t="s">
        <v>19</v>
      </c>
      <c r="F37" s="8">
        <f>AVERAGE(F5:F36)</f>
        <v>74.69709375</v>
      </c>
    </row>
    <row r="38" spans="5:6" ht="12.75">
      <c r="E38" t="s">
        <v>20</v>
      </c>
      <c r="F38" s="1">
        <f>STDEV(F5:F36)</f>
        <v>2.8278368611908937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Myatt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Myatt</dc:creator>
  <cp:keywords/>
  <dc:description/>
  <cp:lastModifiedBy>pheitzen</cp:lastModifiedBy>
  <dcterms:created xsi:type="dcterms:W3CDTF">2007-01-17T16:00:59Z</dcterms:created>
  <dcterms:modified xsi:type="dcterms:W3CDTF">2007-05-09T19:12:31Z</dcterms:modified>
  <cp:category/>
  <cp:version/>
  <cp:contentType/>
  <cp:contentStatus/>
</cp:coreProperties>
</file>