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<sst xmlns="http://schemas.openxmlformats.org/spreadsheetml/2006/main" count="62" uniqueCount="32">
  <si>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(inches)</t>
  </si>
  <si>
    <t>Kapton</t>
  </si>
  <si>
    <t>Glass tape</t>
  </si>
  <si>
    <t>Prototype Coil</t>
  </si>
  <si>
    <t>length/ turns</t>
  </si>
  <si>
    <t xml:space="preserve">No. of turns </t>
  </si>
  <si>
    <t xml:space="preserve">No. of </t>
  </si>
  <si>
    <t>(yards)</t>
  </si>
  <si>
    <t>Turn to Turn Insulation</t>
  </si>
  <si>
    <t>(Yards)</t>
  </si>
  <si>
    <t>* 36 yard rolls</t>
  </si>
  <si>
    <t>M1 (Banana)</t>
  </si>
  <si>
    <t>M2 (Mid)</t>
  </si>
  <si>
    <t>M3 (Bullet)</t>
  </si>
  <si>
    <t>Fabrication of Coils</t>
  </si>
  <si>
    <t>MODULAR COIL DESCRIPTION</t>
  </si>
  <si>
    <t>per coil</t>
  </si>
  <si>
    <t>coils</t>
  </si>
  <si>
    <t>Rolls**</t>
  </si>
  <si>
    <t>Sub Total</t>
  </si>
  <si>
    <t>Rolls **</t>
  </si>
  <si>
    <t>inches</t>
  </si>
  <si>
    <t>Length of insulation per layer per linear inch of conductor =</t>
  </si>
  <si>
    <t>4.5 inches x coil length x no. of turns x no. of layers x no. of coils = Total coil insulation requirements</t>
  </si>
  <si>
    <r>
      <t xml:space="preserve">Kapton: </t>
    </r>
    <r>
      <rPr>
        <sz val="10"/>
        <rFont val="Arial"/>
        <family val="0"/>
      </rPr>
      <t xml:space="preserve"> 0.003 inch thick x 1 inch wide</t>
    </r>
  </si>
  <si>
    <t>No. half lapped layers =</t>
  </si>
  <si>
    <t xml:space="preserve">Kapton = </t>
  </si>
  <si>
    <t>Glass =</t>
  </si>
  <si>
    <t>per 36 yard roll</t>
  </si>
  <si>
    <t>Rolls *</t>
  </si>
  <si>
    <t>Glass cloth tape:  0.004 inch thick x 1 inch wide  (S-glass silane treated)</t>
  </si>
  <si>
    <t>*36 yard rolls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</si>
</sst>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%"/>
    <numFmt numFmtId="166" formatCode="&quot;$&quot;#,##0.00;[Red]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3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1" fillId="2" borderId="1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3" borderId="18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3" fillId="0" borderId="4" xfId="0" applyFont="1" applyBorder="1" applyAlignment="1">
      <alignment/>
    </xf>
    <xf numFmtId="0" fontId="3" fillId="3" borderId="6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0" fillId="3" borderId="18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164" fontId="3" fillId="0" borderId="22" xfId="0" applyNumberFormat="1" applyFont="1" applyBorder="1" applyAlignment="1">
      <alignment/>
    </xf>
    <xf numFmtId="164" fontId="0" fillId="0" borderId="22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6" fontId="3" fillId="2" borderId="17" xfId="0" applyNumberFormat="1" applyFon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/>
    </xf>
    <xf numFmtId="166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9.140625" style="1" customWidth="1"/>
    <col min="2" max="2" width="36.7109375" style="0" customWidth="1"/>
    <col min="3" max="3" width="12.00390625" style="1" customWidth="1"/>
    <col min="4" max="4" width="13.421875" style="1" customWidth="1"/>
    <col min="5" max="5" width="10.421875" style="1" customWidth="1"/>
    <col min="6" max="6" width="9.8515625" style="0" customWidth="1"/>
    <col min="7" max="7" width="9.00390625" style="0" customWidth="1"/>
    <col min="8" max="8" width="11.57421875" style="0" customWidth="1"/>
    <col min="9" max="9" width="9.28125" style="0" customWidth="1"/>
    <col min="10" max="10" width="10.28125" style="2" customWidth="1"/>
    <col min="11" max="11" width="12.421875" style="2" customWidth="1"/>
  </cols>
  <sheetData>
    <row r="1" spans="1:13" ht="13.5" thickBot="1">
      <c r="A1" s="52" t="s">
        <v>8</v>
      </c>
      <c r="B1" s="53"/>
      <c r="C1" s="41"/>
      <c r="D1" s="41"/>
      <c r="E1" s="41"/>
      <c r="F1" s="40"/>
      <c r="G1" s="40"/>
      <c r="H1" s="40"/>
      <c r="I1" s="40"/>
      <c r="J1" s="43"/>
      <c r="K1" s="43"/>
      <c r="L1" s="40"/>
      <c r="M1" s="44"/>
    </row>
    <row r="2" spans="1:13" ht="13.5" thickBot="1">
      <c r="A2" s="36"/>
      <c r="B2" s="57"/>
      <c r="C2" s="38"/>
      <c r="D2" s="38"/>
      <c r="E2" s="38"/>
      <c r="F2" s="37"/>
      <c r="G2" s="37"/>
      <c r="H2" s="37"/>
      <c r="I2" s="37"/>
      <c r="J2" s="58"/>
      <c r="K2" s="58"/>
      <c r="L2" s="37"/>
      <c r="M2" s="59"/>
    </row>
    <row r="3" spans="1:13" ht="13.5" thickBot="1">
      <c r="A3" s="36"/>
      <c r="B3" s="71" t="s">
        <v>22</v>
      </c>
      <c r="C3" s="72"/>
      <c r="D3" s="72"/>
      <c r="E3" s="76">
        <v>2.7</v>
      </c>
      <c r="F3" s="63" t="s">
        <v>21</v>
      </c>
      <c r="G3" s="64"/>
      <c r="H3" s="64"/>
      <c r="I3" s="64"/>
      <c r="J3" s="65"/>
      <c r="K3" s="66"/>
      <c r="L3" s="69"/>
      <c r="M3" s="59"/>
    </row>
    <row r="4" spans="1:13" s="79" customFormat="1" ht="13.5" thickBot="1">
      <c r="A4" s="77"/>
      <c r="B4" s="55"/>
      <c r="C4" s="56"/>
      <c r="D4" s="56"/>
      <c r="E4" s="66"/>
      <c r="F4" s="55"/>
      <c r="G4" s="64"/>
      <c r="H4" s="64"/>
      <c r="I4" s="64"/>
      <c r="J4" s="65"/>
      <c r="K4" s="66"/>
      <c r="L4" s="69"/>
      <c r="M4" s="78"/>
    </row>
    <row r="5" spans="1:13" ht="13.5" thickBot="1">
      <c r="A5" s="36"/>
      <c r="B5" s="71" t="s">
        <v>23</v>
      </c>
      <c r="C5" s="75"/>
      <c r="D5" s="72"/>
      <c r="E5" s="72"/>
      <c r="F5" s="73"/>
      <c r="G5" s="54"/>
      <c r="H5" s="54"/>
      <c r="I5" s="74"/>
      <c r="J5" s="65"/>
      <c r="K5" s="66"/>
      <c r="L5" s="69"/>
      <c r="M5" s="59"/>
    </row>
    <row r="6" spans="1:13" s="79" customFormat="1" ht="13.5" thickBot="1">
      <c r="A6" s="77"/>
      <c r="B6" s="55"/>
      <c r="C6" s="56"/>
      <c r="D6" s="56"/>
      <c r="E6" s="66"/>
      <c r="F6" s="55"/>
      <c r="G6" s="64"/>
      <c r="H6" s="64"/>
      <c r="I6" s="64"/>
      <c r="J6" s="65"/>
      <c r="K6" s="66"/>
      <c r="L6" s="69"/>
      <c r="M6" s="78"/>
    </row>
    <row r="7" spans="1:13" s="79" customFormat="1" ht="12.75">
      <c r="A7" s="77"/>
      <c r="B7" s="92" t="s">
        <v>24</v>
      </c>
      <c r="C7" s="93" t="s">
        <v>25</v>
      </c>
      <c r="D7" s="42"/>
      <c r="E7" s="95">
        <v>0</v>
      </c>
      <c r="F7" s="55"/>
      <c r="G7" s="64"/>
      <c r="H7" s="64"/>
      <c r="I7" s="64"/>
      <c r="J7" s="65"/>
      <c r="K7" s="66"/>
      <c r="L7" s="69"/>
      <c r="M7" s="78"/>
    </row>
    <row r="8" spans="1:13" s="79" customFormat="1" ht="12.75">
      <c r="A8" s="77"/>
      <c r="B8" s="85"/>
      <c r="C8" s="38"/>
      <c r="D8" s="86"/>
      <c r="E8" s="91"/>
      <c r="F8" s="55"/>
      <c r="G8" s="64"/>
      <c r="H8" s="64"/>
      <c r="I8" s="64"/>
      <c r="J8" s="65"/>
      <c r="K8" s="66"/>
      <c r="L8" s="69"/>
      <c r="M8" s="78"/>
    </row>
    <row r="9" spans="1:13" s="79" customFormat="1" ht="12.75">
      <c r="A9" s="77"/>
      <c r="B9" s="87" t="s">
        <v>30</v>
      </c>
      <c r="C9" s="70"/>
      <c r="D9" s="88"/>
      <c r="E9" s="91"/>
      <c r="F9" s="55"/>
      <c r="G9" s="64"/>
      <c r="H9" s="64"/>
      <c r="I9" s="64"/>
      <c r="J9" s="65"/>
      <c r="K9" s="66"/>
      <c r="L9" s="69"/>
      <c r="M9" s="78"/>
    </row>
    <row r="10" spans="1:13" s="79" customFormat="1" ht="13.5" thickBot="1">
      <c r="A10" s="77"/>
      <c r="B10" s="89"/>
      <c r="C10" s="94" t="s">
        <v>25</v>
      </c>
      <c r="D10" s="90"/>
      <c r="E10" s="96">
        <v>1</v>
      </c>
      <c r="F10" s="55"/>
      <c r="G10" s="64"/>
      <c r="H10" s="64"/>
      <c r="I10" s="64"/>
      <c r="J10" s="65"/>
      <c r="K10" s="66"/>
      <c r="L10" s="69"/>
      <c r="M10" s="78"/>
    </row>
    <row r="11" spans="1:13" s="79" customFormat="1" ht="13.5" thickBot="1">
      <c r="A11" s="77"/>
      <c r="B11" s="55"/>
      <c r="C11" s="56"/>
      <c r="D11" s="56"/>
      <c r="E11" s="56"/>
      <c r="F11" s="55"/>
      <c r="G11" s="64"/>
      <c r="H11" s="64"/>
      <c r="I11" s="64"/>
      <c r="J11" s="65"/>
      <c r="K11" s="66"/>
      <c r="L11" s="69"/>
      <c r="M11" s="78"/>
    </row>
    <row r="12" spans="1:13" ht="12.75">
      <c r="A12" s="3"/>
      <c r="B12" s="3" t="s">
        <v>15</v>
      </c>
      <c r="C12" s="3" t="s">
        <v>4</v>
      </c>
      <c r="D12" s="3" t="s">
        <v>5</v>
      </c>
      <c r="E12" s="3" t="s">
        <v>6</v>
      </c>
      <c r="F12" s="3" t="s">
        <v>1</v>
      </c>
      <c r="G12" s="3" t="s">
        <v>1</v>
      </c>
      <c r="H12" s="3" t="s">
        <v>1</v>
      </c>
      <c r="I12" s="3" t="s">
        <v>2</v>
      </c>
      <c r="J12" s="4" t="s">
        <v>2</v>
      </c>
      <c r="K12" s="4" t="s">
        <v>2</v>
      </c>
      <c r="L12" s="7"/>
      <c r="M12" s="7"/>
    </row>
    <row r="13" spans="1:13" ht="13.5" thickBot="1">
      <c r="A13" s="5"/>
      <c r="B13" s="5"/>
      <c r="C13" s="5" t="s">
        <v>0</v>
      </c>
      <c r="D13" s="5" t="s">
        <v>16</v>
      </c>
      <c r="E13" s="5" t="s">
        <v>17</v>
      </c>
      <c r="F13" s="5" t="s">
        <v>0</v>
      </c>
      <c r="G13" s="5" t="s">
        <v>7</v>
      </c>
      <c r="H13" s="5" t="s">
        <v>20</v>
      </c>
      <c r="I13" s="5" t="s">
        <v>0</v>
      </c>
      <c r="J13" s="6" t="s">
        <v>9</v>
      </c>
      <c r="K13" s="6" t="s">
        <v>18</v>
      </c>
      <c r="L13" s="8"/>
      <c r="M13" s="8"/>
    </row>
    <row r="14" spans="1:13" ht="12.75">
      <c r="A14" s="35"/>
      <c r="B14" s="60"/>
      <c r="C14" s="35"/>
      <c r="D14" s="35"/>
      <c r="E14" s="67"/>
      <c r="F14" s="80"/>
      <c r="G14" s="80"/>
      <c r="H14" s="81"/>
      <c r="I14" s="82"/>
      <c r="J14" s="82"/>
      <c r="K14" s="83"/>
      <c r="L14" s="84"/>
      <c r="M14" s="68"/>
    </row>
    <row r="15" spans="1:13" ht="12.75">
      <c r="A15" s="9">
        <v>1</v>
      </c>
      <c r="B15" s="29" t="s">
        <v>3</v>
      </c>
      <c r="C15" s="9">
        <v>292</v>
      </c>
      <c r="D15" s="9">
        <v>80</v>
      </c>
      <c r="E15" s="9">
        <v>1</v>
      </c>
      <c r="F15" s="9">
        <f>E15*D15*C15*E3*E7</f>
        <v>0</v>
      </c>
      <c r="G15" s="9">
        <f>F15/36</f>
        <v>0</v>
      </c>
      <c r="H15" s="13">
        <f>G15/72</f>
        <v>0</v>
      </c>
      <c r="I15" s="11">
        <f>E3*C15*D15*E15*E10</f>
        <v>63072.00000000001</v>
      </c>
      <c r="J15" s="11">
        <f>I15/36</f>
        <v>1752.0000000000002</v>
      </c>
      <c r="K15" s="13">
        <f>J15/36</f>
        <v>48.66666666666667</v>
      </c>
      <c r="L15" s="10"/>
      <c r="M15" s="10"/>
    </row>
    <row r="16" spans="1:13" ht="13.5" thickBot="1">
      <c r="A16" s="33"/>
      <c r="B16" s="17"/>
      <c r="C16" s="33"/>
      <c r="D16" s="33"/>
      <c r="E16" s="33"/>
      <c r="F16" s="33"/>
      <c r="G16" s="33"/>
      <c r="H16" s="16">
        <f>H15*0.2</f>
        <v>0</v>
      </c>
      <c r="I16" s="51">
        <v>0.2</v>
      </c>
      <c r="J16" s="18"/>
      <c r="K16" s="16">
        <f>K15*0.2</f>
        <v>9.733333333333334</v>
      </c>
      <c r="L16" s="51">
        <v>0.2</v>
      </c>
      <c r="M16" s="10"/>
    </row>
    <row r="17" spans="1:13" ht="13.5" thickBot="1">
      <c r="A17" s="39"/>
      <c r="B17" s="40"/>
      <c r="C17" s="41"/>
      <c r="D17" s="41"/>
      <c r="E17" s="41"/>
      <c r="F17" s="41"/>
      <c r="G17" s="42"/>
      <c r="H17" s="19">
        <f>SUM(H15:H16)</f>
        <v>0</v>
      </c>
      <c r="I17" s="21" t="s">
        <v>19</v>
      </c>
      <c r="J17" s="21"/>
      <c r="K17" s="19">
        <f>SUM(K15:K16)</f>
        <v>58.400000000000006</v>
      </c>
      <c r="L17" s="21" t="s">
        <v>19</v>
      </c>
      <c r="M17" s="34"/>
    </row>
    <row r="18" spans="1:13" s="64" customFormat="1" ht="13.5" thickBot="1">
      <c r="A18" s="77"/>
      <c r="C18" s="56"/>
      <c r="D18" s="56" t="s">
        <v>27</v>
      </c>
      <c r="E18" s="100">
        <v>14.5</v>
      </c>
      <c r="F18" s="98" t="s">
        <v>28</v>
      </c>
      <c r="G18" s="56"/>
      <c r="H18" s="102">
        <f>H17*E19</f>
        <v>0</v>
      </c>
      <c r="I18" s="103"/>
      <c r="J18" s="103"/>
      <c r="K18" s="104">
        <f>K17*E18</f>
        <v>846.8000000000001</v>
      </c>
      <c r="L18" s="105"/>
      <c r="M18" s="78"/>
    </row>
    <row r="19" spans="1:13" ht="13.5" thickBot="1">
      <c r="A19" s="36"/>
      <c r="B19" s="37"/>
      <c r="C19" s="38"/>
      <c r="D19" s="38" t="s">
        <v>26</v>
      </c>
      <c r="E19" s="97">
        <v>36</v>
      </c>
      <c r="F19" s="98" t="s">
        <v>28</v>
      </c>
      <c r="G19" s="38"/>
      <c r="H19" s="99"/>
      <c r="I19" s="58"/>
      <c r="J19" s="58"/>
      <c r="K19" s="108">
        <f>K18+H18</f>
        <v>846.8000000000001</v>
      </c>
      <c r="L19" s="37" t="s">
        <v>16</v>
      </c>
      <c r="M19" s="59"/>
    </row>
    <row r="20" spans="1:13" ht="13.5" thickBot="1">
      <c r="A20" s="61" t="s">
        <v>14</v>
      </c>
      <c r="B20" s="32"/>
      <c r="C20" s="49"/>
      <c r="D20" s="50"/>
      <c r="E20" s="50"/>
      <c r="F20" s="50"/>
      <c r="G20" s="50"/>
      <c r="H20" s="45"/>
      <c r="I20" s="46"/>
      <c r="J20" s="46"/>
      <c r="K20" s="45"/>
      <c r="L20" s="48"/>
      <c r="M20" s="47"/>
    </row>
    <row r="21" spans="1:13" ht="12.75">
      <c r="A21" s="31"/>
      <c r="B21" s="31" t="s">
        <v>15</v>
      </c>
      <c r="C21" s="3" t="s">
        <v>4</v>
      </c>
      <c r="D21" s="3" t="s">
        <v>5</v>
      </c>
      <c r="E21" s="3" t="s">
        <v>6</v>
      </c>
      <c r="F21" s="3" t="s">
        <v>1</v>
      </c>
      <c r="G21" s="3" t="s">
        <v>1</v>
      </c>
      <c r="H21" s="3" t="s">
        <v>1</v>
      </c>
      <c r="I21" s="3" t="s">
        <v>2</v>
      </c>
      <c r="J21" s="4" t="s">
        <v>2</v>
      </c>
      <c r="K21" s="4" t="s">
        <v>2</v>
      </c>
      <c r="L21" s="7"/>
      <c r="M21" s="7"/>
    </row>
    <row r="22" spans="1:13" ht="13.5" thickBot="1">
      <c r="A22" s="5"/>
      <c r="B22" s="5"/>
      <c r="C22" s="5" t="s">
        <v>0</v>
      </c>
      <c r="D22" s="5" t="s">
        <v>16</v>
      </c>
      <c r="E22" s="5" t="s">
        <v>17</v>
      </c>
      <c r="F22" s="5" t="s">
        <v>0</v>
      </c>
      <c r="G22" s="5" t="s">
        <v>7</v>
      </c>
      <c r="H22" s="5" t="s">
        <v>29</v>
      </c>
      <c r="I22" s="5" t="s">
        <v>0</v>
      </c>
      <c r="J22" s="6" t="s">
        <v>9</v>
      </c>
      <c r="K22" s="6" t="s">
        <v>18</v>
      </c>
      <c r="L22" s="8"/>
      <c r="M22" s="8"/>
    </row>
    <row r="23" spans="1:13" ht="12.75">
      <c r="A23" s="9"/>
      <c r="B23" s="30"/>
      <c r="C23" s="9"/>
      <c r="D23" s="9"/>
      <c r="E23" s="9"/>
      <c r="F23" s="10"/>
      <c r="G23" s="10"/>
      <c r="H23" s="10"/>
      <c r="I23" s="10"/>
      <c r="J23" s="11"/>
      <c r="K23" s="11"/>
      <c r="L23" s="12"/>
      <c r="M23" s="12"/>
    </row>
    <row r="24" spans="1:13" ht="12.75">
      <c r="A24" s="9">
        <v>1</v>
      </c>
      <c r="B24" s="29" t="s">
        <v>11</v>
      </c>
      <c r="C24" s="9">
        <v>292</v>
      </c>
      <c r="D24" s="9">
        <v>80</v>
      </c>
      <c r="E24" s="9">
        <v>6</v>
      </c>
      <c r="F24" s="9">
        <f>E24*D24*C24*E7*E3</f>
        <v>0</v>
      </c>
      <c r="G24" s="9">
        <f>F24/36</f>
        <v>0</v>
      </c>
      <c r="H24" s="13">
        <f>G24/72</f>
        <v>0</v>
      </c>
      <c r="I24" s="11">
        <f>E24*D24*C24*E10*E3</f>
        <v>378432</v>
      </c>
      <c r="J24" s="11">
        <f>I24/36</f>
        <v>10512</v>
      </c>
      <c r="K24" s="13">
        <f>J24/36</f>
        <v>292</v>
      </c>
      <c r="L24" s="10"/>
      <c r="M24" s="10"/>
    </row>
    <row r="25" spans="1:13" ht="12.75">
      <c r="A25" s="9"/>
      <c r="B25" s="10"/>
      <c r="C25" s="9"/>
      <c r="D25" s="9"/>
      <c r="E25" s="9"/>
      <c r="F25" s="9"/>
      <c r="G25" s="9"/>
      <c r="H25" s="13"/>
      <c r="I25" s="11"/>
      <c r="J25" s="11"/>
      <c r="K25" s="13"/>
      <c r="L25" s="10"/>
      <c r="M25" s="10"/>
    </row>
    <row r="26" spans="1:13" ht="12.75">
      <c r="A26" s="9"/>
      <c r="B26" s="10"/>
      <c r="C26" s="9"/>
      <c r="D26" s="9"/>
      <c r="E26" s="9"/>
      <c r="F26" s="9"/>
      <c r="G26" s="9"/>
      <c r="H26" s="13"/>
      <c r="I26" s="11"/>
      <c r="J26" s="11"/>
      <c r="K26" s="13"/>
      <c r="L26" s="10"/>
      <c r="M26" s="10"/>
    </row>
    <row r="27" spans="1:13" ht="12.75">
      <c r="A27" s="9">
        <v>2</v>
      </c>
      <c r="B27" s="29" t="s">
        <v>12</v>
      </c>
      <c r="C27" s="9">
        <v>280</v>
      </c>
      <c r="D27" s="9">
        <v>80</v>
      </c>
      <c r="E27" s="9">
        <v>6</v>
      </c>
      <c r="F27" s="9">
        <f>E27*D27*C27*E7*E3</f>
        <v>0</v>
      </c>
      <c r="G27" s="9">
        <f>F27/36</f>
        <v>0</v>
      </c>
      <c r="H27" s="13">
        <f>G27/72</f>
        <v>0</v>
      </c>
      <c r="I27" s="11">
        <f>E27*D27*C27*E10*E3</f>
        <v>362880</v>
      </c>
      <c r="J27" s="11">
        <f>I27/36</f>
        <v>10080</v>
      </c>
      <c r="K27" s="13">
        <f>J27/36</f>
        <v>280</v>
      </c>
      <c r="L27" s="10"/>
      <c r="M27" s="10"/>
    </row>
    <row r="28" spans="1:13" ht="12.75">
      <c r="A28" s="9"/>
      <c r="B28" s="10"/>
      <c r="C28" s="9"/>
      <c r="D28" s="9"/>
      <c r="E28" s="9"/>
      <c r="F28" s="9"/>
      <c r="G28" s="9"/>
      <c r="H28" s="13"/>
      <c r="I28" s="11"/>
      <c r="J28" s="11"/>
      <c r="K28" s="13"/>
      <c r="L28" s="10"/>
      <c r="M28" s="10"/>
    </row>
    <row r="29" spans="1:13" ht="12.75">
      <c r="A29" s="9"/>
      <c r="B29" s="10"/>
      <c r="C29" s="9"/>
      <c r="D29" s="9"/>
      <c r="E29" s="9"/>
      <c r="F29" s="9"/>
      <c r="G29" s="9"/>
      <c r="H29" s="13"/>
      <c r="I29" s="11"/>
      <c r="J29" s="11"/>
      <c r="K29" s="13"/>
      <c r="L29" s="10"/>
      <c r="M29" s="10"/>
    </row>
    <row r="30" spans="1:13" ht="12.75">
      <c r="A30" s="9">
        <v>3</v>
      </c>
      <c r="B30" s="29" t="s">
        <v>13</v>
      </c>
      <c r="C30" s="9">
        <v>260</v>
      </c>
      <c r="D30" s="9">
        <v>80</v>
      </c>
      <c r="E30" s="9">
        <v>6</v>
      </c>
      <c r="F30" s="9">
        <f>E30*D30*C30*E7*E3</f>
        <v>0</v>
      </c>
      <c r="G30" s="9">
        <f>F30/36</f>
        <v>0</v>
      </c>
      <c r="H30" s="13">
        <f>G30/72</f>
        <v>0</v>
      </c>
      <c r="I30" s="11">
        <f>E30*D30*C30*E10*E3</f>
        <v>336960</v>
      </c>
      <c r="J30" s="11">
        <f>I30/36</f>
        <v>9360</v>
      </c>
      <c r="K30" s="13">
        <f>J30/36</f>
        <v>260</v>
      </c>
      <c r="L30" s="10"/>
      <c r="M30" s="10"/>
    </row>
    <row r="31" spans="1:13" ht="12.75">
      <c r="A31" s="9"/>
      <c r="B31" s="10"/>
      <c r="C31" s="9"/>
      <c r="D31" s="9"/>
      <c r="E31" s="9"/>
      <c r="F31" s="10"/>
      <c r="G31" s="10"/>
      <c r="H31" s="10"/>
      <c r="I31" s="10"/>
      <c r="J31" s="11"/>
      <c r="K31" s="11"/>
      <c r="L31" s="10"/>
      <c r="M31" s="10"/>
    </row>
    <row r="32" spans="1:13" ht="12.75">
      <c r="A32" s="9"/>
      <c r="B32" s="10"/>
      <c r="C32" s="9"/>
      <c r="D32" s="9"/>
      <c r="E32" s="9"/>
      <c r="F32" s="15">
        <f aca="true" t="shared" si="0" ref="F32:K32">SUM(F24:F30)</f>
        <v>0</v>
      </c>
      <c r="G32" s="15">
        <f t="shared" si="0"/>
        <v>0</v>
      </c>
      <c r="H32" s="14">
        <f t="shared" si="0"/>
        <v>0</v>
      </c>
      <c r="I32" s="101">
        <f t="shared" si="0"/>
        <v>1078272</v>
      </c>
      <c r="J32" s="15">
        <f t="shared" si="0"/>
        <v>29952</v>
      </c>
      <c r="K32" s="14">
        <f t="shared" si="0"/>
        <v>832</v>
      </c>
      <c r="L32" s="10"/>
      <c r="M32" s="10"/>
    </row>
    <row r="33" spans="1:13" ht="13.5" thickBot="1">
      <c r="A33" s="9"/>
      <c r="B33" s="25" t="s">
        <v>10</v>
      </c>
      <c r="C33" s="9"/>
      <c r="D33" s="9"/>
      <c r="E33" s="9"/>
      <c r="F33" s="10"/>
      <c r="G33" s="10"/>
      <c r="H33" s="16">
        <f>H32*0.2</f>
        <v>0</v>
      </c>
      <c r="I33" s="51">
        <v>0.2</v>
      </c>
      <c r="J33" s="18"/>
      <c r="K33" s="16">
        <f>K32*0.2</f>
        <v>166.4</v>
      </c>
      <c r="L33" s="51">
        <v>0.2</v>
      </c>
      <c r="M33" s="10"/>
    </row>
    <row r="34" spans="1:13" ht="13.5" thickBot="1">
      <c r="A34" s="9"/>
      <c r="B34" s="25" t="s">
        <v>31</v>
      </c>
      <c r="C34" s="9"/>
      <c r="D34" s="9"/>
      <c r="E34" s="9"/>
      <c r="F34" s="10"/>
      <c r="G34" s="10"/>
      <c r="H34" s="19">
        <f>SUM(H32:H33)</f>
        <v>0</v>
      </c>
      <c r="I34" s="21" t="s">
        <v>19</v>
      </c>
      <c r="J34" s="21"/>
      <c r="K34" s="19">
        <f>SUM(K32:K33)</f>
        <v>998.4</v>
      </c>
      <c r="L34" s="21" t="s">
        <v>19</v>
      </c>
      <c r="M34" s="10"/>
    </row>
    <row r="35" spans="1:13" ht="13.5" thickBot="1">
      <c r="A35" s="9"/>
      <c r="B35" s="62"/>
      <c r="C35" s="9"/>
      <c r="D35" s="9"/>
      <c r="E35" s="9"/>
      <c r="F35" s="10"/>
      <c r="G35" s="10"/>
      <c r="H35" s="106">
        <f>H34*E19</f>
        <v>0</v>
      </c>
      <c r="I35" s="107"/>
      <c r="J35" s="106"/>
      <c r="K35" s="106">
        <f>K34*E18</f>
        <v>14476.8</v>
      </c>
      <c r="L35" s="20"/>
      <c r="M35" s="10"/>
    </row>
    <row r="36" spans="1:13" ht="12.75">
      <c r="A36" s="22"/>
      <c r="B36" s="23"/>
      <c r="C36" s="22"/>
      <c r="D36" s="22"/>
      <c r="E36" s="22"/>
      <c r="F36" s="23"/>
      <c r="G36" s="23"/>
      <c r="H36" s="23"/>
      <c r="I36" s="23"/>
      <c r="J36" s="24"/>
      <c r="K36" s="24"/>
      <c r="L36" s="23"/>
      <c r="M36" s="23"/>
    </row>
    <row r="37" spans="1:13" ht="13.5" thickBot="1">
      <c r="A37" s="26"/>
      <c r="B37" s="27"/>
      <c r="C37" s="26"/>
      <c r="D37" s="26"/>
      <c r="E37" s="26"/>
      <c r="F37" s="27"/>
      <c r="G37" s="27"/>
      <c r="H37" s="27"/>
      <c r="I37" s="27"/>
      <c r="J37" s="28"/>
      <c r="K37" s="28"/>
      <c r="L37" s="27"/>
      <c r="M37" s="27"/>
    </row>
  </sheetData>
  <printOptions/>
  <pageMargins left="0.75" right="0.75" top="1" bottom="1" header="0.5" footer="0.5"/>
  <pageSetup horizontalDpi="300" verticalDpi="300" orientation="landscape" scale="75" r:id="rId1"/>
  <headerFooter alignWithMargins="0">
    <oddHeader>&amp;L&amp;8J.H.Chrzanowski&amp;C&amp;"Arial,Bold Italic"&amp;14NCSX Modular Coil Insulation Needs R1&amp;R&amp;8 4/22/03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2003-04-22T13:51:44Z</cp:lastPrinted>
  <dcterms:created xsi:type="dcterms:W3CDTF">2002-11-20T13:58:42Z</dcterms:created>
  <dcterms:modified xsi:type="dcterms:W3CDTF">2003-08-20T12:12:56Z</dcterms:modified>
  <cp:category/>
  <cp:version/>
  <cp:contentType/>
  <cp:contentStatus/>
</cp:coreProperties>
</file>