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<sst xmlns="http://schemas.openxmlformats.org/spreadsheetml/2006/main" count="178" uniqueCount="68">
  <si>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</si>
  <si>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</si>
  <si>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</si>
  <si>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</si>
  <si>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</si>
  <si>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</si>
  <si>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</si>
  <si>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</si>
  <si>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</si>
  <si>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</si>
  <si>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</si>
  <si>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</si>
  <si>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</si>
  <si>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</si>
  <si>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</si>
  <si>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</si>
  <si>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</si>
  <si>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</si>
  <si>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</si>
  <si>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</si>
  <si>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</si>
  <si>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</si>
  <si>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</si>
  <si>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</si>
  <si>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</si>
  <si>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</si>
  <si>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</si>
  <si>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</si>
  <si>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</si>
  <si>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</si>
  <si>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</si>
  <si>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</si>
  <si>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</si>
  <si>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</si>
  <si>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</si>
  <si>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</si>
  <si>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</si>
  <si>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</si>
  <si>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</si>
  <si>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</si>
  <si>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</si>
  <si>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</si>
  <si>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</si>
  <si>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</si>
  <si>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</si>
  <si>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</si>
  <si>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</si>
  <si>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15 FLANGE TOP POINTS</t>
  </si>
  <si>
    <t>JOB NUMBER</t>
  </si>
  <si>
    <t>PART NUMBER</t>
  </si>
  <si>
    <t>PART NAME</t>
  </si>
  <si>
    <t>INSPECTOR</t>
  </si>
  <si>
    <t>65678-1 FINAL NUMBERS</t>
  </si>
  <si>
    <t>PORT 15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</si>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</sst>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  <c:smooth val="0"/>
        </c:ser>
        <c:marker val="1"/>
        <c:axId val="57994273"/>
        <c:axId val="15728046"/>
      </c:lineChart>
      <c:catAx>
        <c:axId val="57994273"/>
        <c:scaling>
          <c:orientation val="minMax"/>
        </c:scaling>
        <c:axPos val="b"/>
        <c:delete val="1"/>
        <c:majorTickMark val="out"/>
        <c:minorTickMark val="none"/>
        <c:tickLblPos val="nextTo"/>
        <c:crossAx val="15728046"/>
        <c:crosses val="autoZero"/>
        <c:auto val="1"/>
        <c:lblOffset val="100"/>
        <c:noMultiLvlLbl val="0"/>
      </c:catAx>
      <c:valAx>
        <c:axId val="15728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9427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383807"/>
        <c:axId val="779198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186981"/>
        <c:axId val="41777570"/>
      </c:scatterChart>
      <c:valAx>
        <c:axId val="573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91988"/>
        <c:crosses val="max"/>
        <c:crossBetween val="midCat"/>
        <c:dispUnits/>
      </c:valAx>
      <c:valAx>
        <c:axId val="7791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83807"/>
        <c:crosses val="max"/>
        <c:crossBetween val="midCat"/>
        <c:dispUnits/>
      </c:valAx>
      <c:valAx>
        <c:axId val="34186981"/>
        <c:scaling>
          <c:orientation val="minMax"/>
        </c:scaling>
        <c:axPos val="b"/>
        <c:delete val="1"/>
        <c:majorTickMark val="in"/>
        <c:minorTickMark val="none"/>
        <c:tickLblPos val="nextTo"/>
        <c:crossAx val="41777570"/>
        <c:crosses val="max"/>
        <c:crossBetween val="midCat"/>
        <c:dispUnits/>
      </c:valAx>
      <c:valAx>
        <c:axId val="41777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869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38007"/>
        <c:axId val="407940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561149"/>
        <c:axId val="49097434"/>
      </c:lineChart>
      <c:catAx>
        <c:axId val="3138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794092"/>
        <c:crosses val="autoZero"/>
        <c:auto val="0"/>
        <c:lblOffset val="100"/>
        <c:tickLblSkip val="1"/>
        <c:noMultiLvlLbl val="0"/>
      </c:catAx>
      <c:valAx>
        <c:axId val="40794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8007"/>
        <c:crossesAt val="1"/>
        <c:crossBetween val="between"/>
        <c:dispUnits/>
      </c:valAx>
      <c:catAx>
        <c:axId val="60561149"/>
        <c:scaling>
          <c:orientation val="minMax"/>
        </c:scaling>
        <c:axPos val="b"/>
        <c:delete val="1"/>
        <c:majorTickMark val="in"/>
        <c:minorTickMark val="none"/>
        <c:tickLblPos val="nextTo"/>
        <c:crossAx val="49097434"/>
        <c:crosses val="autoZero"/>
        <c:auto val="0"/>
        <c:lblOffset val="100"/>
        <c:tickLblSkip val="1"/>
        <c:noMultiLvlLbl val="0"/>
      </c:catAx>
      <c:valAx>
        <c:axId val="490974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5611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</c:ser>
        <c:axId val="34286867"/>
        <c:axId val="43076088"/>
      </c:areaChart>
      <c:catAx>
        <c:axId val="34286867"/>
        <c:scaling>
          <c:orientation val="minMax"/>
        </c:scaling>
        <c:axPos val="b"/>
        <c:delete val="1"/>
        <c:majorTickMark val="out"/>
        <c:minorTickMark val="none"/>
        <c:tickLblPos val="nextTo"/>
        <c:crossAx val="43076088"/>
        <c:crosses val="autoZero"/>
        <c:auto val="1"/>
        <c:lblOffset val="100"/>
        <c:noMultiLvlLbl val="0"/>
      </c:catAx>
      <c:valAx>
        <c:axId val="43076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8686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118233"/>
        <c:axId val="321015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667279"/>
        <c:axId val="56456900"/>
      </c:lineChart>
      <c:catAx>
        <c:axId val="231182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101574"/>
        <c:crosses val="autoZero"/>
        <c:auto val="0"/>
        <c:lblOffset val="100"/>
        <c:tickLblSkip val="1"/>
        <c:noMultiLvlLbl val="0"/>
      </c:catAx>
      <c:valAx>
        <c:axId val="32101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18233"/>
        <c:crossesAt val="1"/>
        <c:crossBetween val="between"/>
        <c:dispUnits/>
      </c:valAx>
      <c:catAx>
        <c:axId val="14667279"/>
        <c:scaling>
          <c:orientation val="minMax"/>
        </c:scaling>
        <c:axPos val="b"/>
        <c:delete val="1"/>
        <c:majorTickMark val="in"/>
        <c:minorTickMark val="none"/>
        <c:tickLblPos val="nextTo"/>
        <c:crossAx val="56456900"/>
        <c:crosses val="autoZero"/>
        <c:auto val="0"/>
        <c:lblOffset val="100"/>
        <c:tickLblSkip val="1"/>
        <c:noMultiLvlLbl val="0"/>
      </c:catAx>
      <c:valAx>
        <c:axId val="564569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672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  <c:smooth val="1"/>
        </c:ser>
        <c:axId val="62851061"/>
        <c:axId val="11757426"/>
      </c:lineChart>
      <c:catAx>
        <c:axId val="6285106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1757426"/>
        <c:crosses val="autoZero"/>
        <c:auto val="0"/>
        <c:lblOffset val="100"/>
        <c:tickLblSkip val="1"/>
        <c:noMultiLvlLbl val="0"/>
      </c:catAx>
      <c:valAx>
        <c:axId val="11757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510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628811"/>
        <c:axId val="408479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4.011263368340644</c:v>
                </c:pt>
                <c:pt idx="1">
                  <c:v>1.7272106714327438E-23</c:v>
                </c:pt>
                <c:pt idx="2">
                  <c:v>1.2927113859181695E-77</c:v>
                </c:pt>
                <c:pt idx="3">
                  <c:v>1.6817055664539235E-162</c:v>
                </c:pt>
                <c:pt idx="4">
                  <c:v>3.802686086720953E-278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261329"/>
        <c:axId val="58199774"/>
      </c:lineChart>
      <c:catAx>
        <c:axId val="18628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847952"/>
        <c:crosses val="autoZero"/>
        <c:auto val="0"/>
        <c:lblOffset val="100"/>
        <c:tickLblSkip val="1"/>
        <c:noMultiLvlLbl val="0"/>
      </c:catAx>
      <c:valAx>
        <c:axId val="408479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628811"/>
        <c:crossesAt val="1"/>
        <c:crossBetween val="between"/>
        <c:dispUnits/>
      </c:valAx>
      <c:catAx>
        <c:axId val="61261329"/>
        <c:scaling>
          <c:orientation val="minMax"/>
        </c:scaling>
        <c:axPos val="b"/>
        <c:delete val="1"/>
        <c:majorTickMark val="in"/>
        <c:minorTickMark val="none"/>
        <c:tickLblPos val="nextTo"/>
        <c:crossAx val="58199774"/>
        <c:crosses val="autoZero"/>
        <c:auto val="0"/>
        <c:lblOffset val="100"/>
        <c:tickLblSkip val="1"/>
        <c:noMultiLvlLbl val="0"/>
      </c:catAx>
      <c:valAx>
        <c:axId val="581997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2613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-0.3359</c:v>
                </c:pt>
                <c:pt idx="1">
                  <c:v>-0.3781</c:v>
                </c:pt>
                <c:pt idx="2">
                  <c:v>-0.4126</c:v>
                </c:pt>
                <c:pt idx="3">
                  <c:v>-0.3932</c:v>
                </c:pt>
                <c:pt idx="4">
                  <c:v>-0.3576</c:v>
                </c:pt>
                <c:pt idx="5">
                  <c:v>-0.3304</c:v>
                </c:pt>
                <c:pt idx="6">
                  <c:v>-0.3274</c:v>
                </c:pt>
                <c:pt idx="7">
                  <c:v>-0.1532</c:v>
                </c:pt>
                <c:pt idx="8">
                  <c:v>-0.1719</c:v>
                </c:pt>
                <c:pt idx="9">
                  <c:v>-0.1602</c:v>
                </c:pt>
                <c:pt idx="10">
                  <c:v>-0.1182</c:v>
                </c:pt>
                <c:pt idx="11">
                  <c:v>-0.1078</c:v>
                </c:pt>
                <c:pt idx="12">
                  <c:v>-0.1286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-0.2596230769230769</c:v>
                </c:pt>
                <c:pt idx="1">
                  <c:v>-0.2596230769230769</c:v>
                </c:pt>
                <c:pt idx="2">
                  <c:v>-0.2596230769230769</c:v>
                </c:pt>
                <c:pt idx="3">
                  <c:v>-0.2596230769230769</c:v>
                </c:pt>
                <c:pt idx="4">
                  <c:v>-0.2596230769230769</c:v>
                </c:pt>
                <c:pt idx="5">
                  <c:v>-0.2596230769230769</c:v>
                </c:pt>
                <c:pt idx="6">
                  <c:v>-0.2596230769230769</c:v>
                </c:pt>
                <c:pt idx="7">
                  <c:v>-0.2596230769230769</c:v>
                </c:pt>
                <c:pt idx="8">
                  <c:v>-0.2596230769230769</c:v>
                </c:pt>
                <c:pt idx="9">
                  <c:v>-0.2596230769230769</c:v>
                </c:pt>
                <c:pt idx="10">
                  <c:v>-0.2596230769230769</c:v>
                </c:pt>
                <c:pt idx="11">
                  <c:v>-0.2596230769230769</c:v>
                </c:pt>
                <c:pt idx="12">
                  <c:v>-0.2596230769230769</c:v>
                </c:pt>
              </c:numCache>
            </c:numRef>
          </c:val>
          <c:smooth val="0"/>
        </c:ser>
        <c:marker val="1"/>
        <c:axId val="18399559"/>
        <c:axId val="37867676"/>
      </c:lineChart>
      <c:catAx>
        <c:axId val="18399559"/>
        <c:scaling>
          <c:orientation val="minMax"/>
        </c:scaling>
        <c:axPos val="b"/>
        <c:delete val="1"/>
        <c:majorTickMark val="out"/>
        <c:minorTickMark val="none"/>
        <c:tickLblPos val="nextTo"/>
        <c:crossAx val="37867676"/>
        <c:crosses val="autoZero"/>
        <c:auto val="1"/>
        <c:lblOffset val="100"/>
        <c:noMultiLvlLbl val="0"/>
      </c:catAx>
      <c:valAx>
        <c:axId val="3786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8399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517741"/>
        <c:axId val="242951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401859"/>
        <c:axId val="12244392"/>
      </c:lineChart>
      <c:catAx>
        <c:axId val="2251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295178"/>
        <c:crosses val="autoZero"/>
        <c:auto val="0"/>
        <c:lblOffset val="100"/>
        <c:tickLblSkip val="1"/>
        <c:noMultiLvlLbl val="0"/>
      </c:catAx>
      <c:valAx>
        <c:axId val="2429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17741"/>
        <c:crossesAt val="1"/>
        <c:crossBetween val="between"/>
        <c:dispUnits/>
      </c:valAx>
      <c:catAx>
        <c:axId val="47401859"/>
        <c:scaling>
          <c:orientation val="minMax"/>
        </c:scaling>
        <c:axPos val="b"/>
        <c:delete val="1"/>
        <c:majorTickMark val="in"/>
        <c:minorTickMark val="none"/>
        <c:tickLblPos val="nextTo"/>
        <c:crossAx val="12244392"/>
        <c:crosses val="autoZero"/>
        <c:auto val="0"/>
        <c:lblOffset val="100"/>
        <c:tickLblSkip val="1"/>
        <c:noMultiLvlLbl val="0"/>
      </c:catAx>
      <c:valAx>
        <c:axId val="122443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01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4959369"/>
        <c:axId val="56036342"/>
      </c:scatterChart>
      <c:valAx>
        <c:axId val="24959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36342"/>
        <c:crosses val="max"/>
        <c:crossBetween val="midCat"/>
        <c:dispUnits/>
      </c:valAx>
      <c:valAx>
        <c:axId val="5603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93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38841.37428240741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-0.2596230769230769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-0.10775374993987719</v>
      </c>
      <c r="H8" s="5"/>
    </row>
    <row r="9" spans="5:8" ht="13.5">
      <c r="E9" s="63" t="s">
        <v>13</v>
      </c>
      <c r="F9" s="63"/>
      <c r="G9" s="35">
        <v>-0.4126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0.30484625006012284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0</v>
      </c>
      <c r="N12" s="44">
        <v>6</v>
      </c>
      <c r="O12" s="45">
        <v>46.15384615384615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</v>
      </c>
      <c r="L13" s="44"/>
      <c r="M13" s="44">
        <v>0</v>
      </c>
      <c r="N13" s="44">
        <v>7</v>
      </c>
      <c r="O13" s="45">
        <v>53.84615384615385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53.84615384615385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0.22629889608064957</v>
      </c>
      <c r="M18" s="42">
        <v>0.05026250298201518</v>
      </c>
      <c r="N18" s="51">
        <v>-0.10775374993987719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-0.323188317321879</v>
      </c>
      <c r="L19" s="42">
        <v>-0.323188317321879</v>
      </c>
      <c r="M19" s="42">
        <v>-0.323188317321879</v>
      </c>
      <c r="N19" s="51">
        <v>-0.4126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0.323188317321879</v>
      </c>
      <c r="L20" s="42">
        <v>0.3205955727452263</v>
      </c>
      <c r="M20" s="42">
        <v>0.17088551216873427</v>
      </c>
      <c r="N20" s="51">
        <v>0.30484625006012284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-0.203378004065477</v>
      </c>
      <c r="L22" s="42">
        <v>0.07152946535338163</v>
      </c>
      <c r="M22" s="42">
        <v>-0.03812701187739517</v>
      </c>
      <c r="N22" s="51">
        <v>-0.2596230769230769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0.22217121833525566</v>
      </c>
      <c r="L23" s="42">
        <v>0.15556592142602657</v>
      </c>
      <c r="M23" s="42">
        <v>0.0829205694409541</v>
      </c>
      <c r="N23" s="51">
        <v>0.28361351695934806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0.09308002396947226</v>
      </c>
      <c r="L24" s="42">
        <v>0.14378681831101112</v>
      </c>
      <c r="M24" s="42">
        <v>0.07664201057637482</v>
      </c>
      <c r="N24" s="51">
        <v>0.11882276124439965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82.42233740086252</v>
      </c>
      <c r="D47" s="24">
        <v>-55.17324219717159</v>
      </c>
      <c r="E47" s="24">
        <v>9.662898701618506</v>
      </c>
      <c r="F47" s="60">
        <v>-0.3359</v>
      </c>
      <c r="G47" s="60">
        <v>-0.14839999999999998</v>
      </c>
    </row>
    <row r="48" spans="2:7" ht="13.5">
      <c r="B48" s="27" t="s">
        <v>56</v>
      </c>
      <c r="C48" s="24">
        <v>81.61645466257296</v>
      </c>
      <c r="D48" s="24">
        <v>-57.226176038613794</v>
      </c>
      <c r="E48" s="24">
        <v>7.826269926981917</v>
      </c>
      <c r="F48" s="60">
        <v>-0.3781</v>
      </c>
      <c r="G48" s="60">
        <v>-0.1906</v>
      </c>
    </row>
    <row r="49" spans="2:7" ht="13.5">
      <c r="B49" s="27" t="s">
        <v>57</v>
      </c>
      <c r="C49" s="24">
        <v>79.6348493060042</v>
      </c>
      <c r="D49" s="24">
        <v>-59.27160571062009</v>
      </c>
      <c r="E49" s="24">
        <v>9.180263987368928</v>
      </c>
      <c r="F49" s="60">
        <v>-0.4126</v>
      </c>
      <c r="G49" s="60">
        <v>-0.22510000000000002</v>
      </c>
    </row>
    <row r="50" spans="2:7" ht="13.5">
      <c r="B50" s="27" t="s">
        <v>58</v>
      </c>
      <c r="C50" s="24">
        <v>79.0800364510367</v>
      </c>
      <c r="D50" s="24">
        <v>-58.58038905901813</v>
      </c>
      <c r="E50" s="24">
        <v>12.029649009730193</v>
      </c>
      <c r="F50" s="60">
        <v>-0.3932</v>
      </c>
      <c r="G50" s="60">
        <v>-0.2057</v>
      </c>
    </row>
    <row r="51" spans="2:7" ht="13.5">
      <c r="B51" s="27" t="s">
        <v>59</v>
      </c>
      <c r="C51" s="24">
        <v>80.01006484014026</v>
      </c>
      <c r="D51" s="24">
        <v>-56.882572640400255</v>
      </c>
      <c r="E51" s="24">
        <v>12.8449153455399</v>
      </c>
      <c r="F51" s="60">
        <v>-0.3576</v>
      </c>
      <c r="G51" s="60">
        <v>-0.17009999999999997</v>
      </c>
    </row>
    <row r="52" spans="2:7" ht="13.5">
      <c r="B52" s="27" t="s">
        <v>60</v>
      </c>
      <c r="C52" s="24">
        <v>81.21057516246731</v>
      </c>
      <c r="D52" s="24">
        <v>-55.449586487583694</v>
      </c>
      <c r="E52" s="24">
        <v>12.409900969335098</v>
      </c>
      <c r="F52" s="60">
        <v>-0.3304</v>
      </c>
      <c r="G52" s="60">
        <v>-0.14290000000000003</v>
      </c>
    </row>
    <row r="53" spans="2:7" ht="13.5">
      <c r="B53" s="27" t="s">
        <v>61</v>
      </c>
      <c r="C53" s="24">
        <v>82.11452642717158</v>
      </c>
      <c r="D53" s="24">
        <v>-54.963693084817585</v>
      </c>
      <c r="E53" s="24">
        <v>10.909590278173592</v>
      </c>
      <c r="F53" s="60">
        <v>-0.3274</v>
      </c>
      <c r="G53" s="60">
        <v>-0.13990000000000002</v>
      </c>
    </row>
    <row r="54" spans="2:6" ht="13.5">
      <c r="B54" s="27" t="s">
        <v>62</v>
      </c>
      <c r="C54" s="24">
        <v>82.74573444207856</v>
      </c>
      <c r="D54" s="24">
        <v>55.36869595583599</v>
      </c>
      <c r="E54" s="24">
        <v>-9.054548192911648</v>
      </c>
      <c r="F54" s="60">
        <v>-0.1532</v>
      </c>
    </row>
    <row r="55" spans="2:6" ht="13.5">
      <c r="B55" s="27" t="s">
        <v>63</v>
      </c>
      <c r="C55" s="24">
        <v>81.39991310297673</v>
      </c>
      <c r="D55" s="24">
        <v>57.83911484658771</v>
      </c>
      <c r="E55" s="24">
        <v>-7.961667283575251</v>
      </c>
      <c r="F55" s="60">
        <v>-0.1719</v>
      </c>
    </row>
    <row r="56" spans="2:6" ht="13.5">
      <c r="B56" s="27" t="s">
        <v>64</v>
      </c>
      <c r="C56" s="24">
        <v>79.8154423375614</v>
      </c>
      <c r="D56" s="24">
        <v>58.93843741698729</v>
      </c>
      <c r="E56" s="24">
        <v>-10.184548153884853</v>
      </c>
      <c r="F56" s="60">
        <v>-0.1602</v>
      </c>
    </row>
    <row r="57" spans="2:6" ht="13.5">
      <c r="B57" s="27" t="s">
        <v>65</v>
      </c>
      <c r="C57" s="24">
        <v>80.0628261736987</v>
      </c>
      <c r="D57" s="24">
        <v>57.27740624781064</v>
      </c>
      <c r="E57" s="24">
        <v>-12.78156573309134</v>
      </c>
      <c r="F57" s="60">
        <v>-0.1182</v>
      </c>
    </row>
    <row r="58" spans="2:6" ht="13.5">
      <c r="B58" s="27" t="s">
        <v>66</v>
      </c>
      <c r="C58" s="24">
        <v>81.84266018051177</v>
      </c>
      <c r="D58" s="24">
        <v>55.01043170087598</v>
      </c>
      <c r="E58" s="24">
        <v>-12.301695043343125</v>
      </c>
      <c r="F58" s="60">
        <v>-0.1078</v>
      </c>
    </row>
    <row r="59" spans="2:6" ht="13.5">
      <c r="B59" s="27" t="s">
        <v>67</v>
      </c>
      <c r="C59" s="24">
        <v>82.88016392037568</v>
      </c>
      <c r="D59" s="24">
        <v>54.523813206730495</v>
      </c>
      <c r="E59" s="24">
        <v>-10.363507545733189</v>
      </c>
      <c r="F59" s="60">
        <v>-0.1286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38841.37428240741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-0.2596230769230769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-0.10775374993987719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-0.4126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0.30484625006012284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0.11882276124439965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82.68543945021192</v>
      </c>
      <c r="D47" s="24">
        <v>-55.35746823545056</v>
      </c>
      <c r="E47" s="24">
        <v>9.761095818252238</v>
      </c>
      <c r="F47" s="60">
        <v>-0.3359</v>
      </c>
      <c r="G47" s="39">
        <v>-0.14839999999999998</v>
      </c>
    </row>
    <row r="48" spans="2:7" ht="13.5">
      <c r="B48" s="27" t="s">
        <v>56</v>
      </c>
      <c r="C48" s="24">
        <v>81.91262313984186</v>
      </c>
      <c r="D48" s="24">
        <v>-57.433555442635964</v>
      </c>
      <c r="E48" s="24">
        <v>7.936808381050947</v>
      </c>
      <c r="F48" s="60">
        <v>-0.3781</v>
      </c>
      <c r="G48" s="39">
        <v>-0.1906</v>
      </c>
    </row>
    <row r="49" spans="2:7" ht="13.5">
      <c r="B49" s="27" t="s">
        <v>57</v>
      </c>
      <c r="C49" s="24">
        <v>79.95803762332608</v>
      </c>
      <c r="D49" s="24">
        <v>-59.49790460670074</v>
      </c>
      <c r="E49" s="24">
        <v>9.300886996555647</v>
      </c>
      <c r="F49" s="60">
        <v>-0.4126</v>
      </c>
      <c r="G49" s="39">
        <v>-0.22510000000000002</v>
      </c>
    </row>
    <row r="50" spans="2:7" ht="13.5">
      <c r="B50" s="27" t="s">
        <v>58</v>
      </c>
      <c r="C50" s="24">
        <v>79.38809027881857</v>
      </c>
      <c r="D50" s="24">
        <v>-58.79609067102696</v>
      </c>
      <c r="E50" s="24">
        <v>12.144623400264656</v>
      </c>
      <c r="F50" s="60">
        <v>-0.3932</v>
      </c>
      <c r="G50" s="39">
        <v>-0.2057</v>
      </c>
    </row>
    <row r="51" spans="2:7" ht="13.5">
      <c r="B51" s="27" t="s">
        <v>59</v>
      </c>
      <c r="C51" s="24">
        <v>80.29020682575447</v>
      </c>
      <c r="D51" s="24">
        <v>-57.07873001776131</v>
      </c>
      <c r="E51" s="24">
        <v>12.949472258241915</v>
      </c>
      <c r="F51" s="60">
        <v>-0.3576</v>
      </c>
      <c r="G51" s="39">
        <v>-0.17009999999999997</v>
      </c>
    </row>
    <row r="52" spans="2:7" ht="13.5">
      <c r="B52" s="27" t="s">
        <v>60</v>
      </c>
      <c r="C52" s="24">
        <v>81.4693849278064</v>
      </c>
      <c r="D52" s="24">
        <v>-55.630806784208374</v>
      </c>
      <c r="E52" s="24">
        <v>12.506495767238624</v>
      </c>
      <c r="F52" s="60">
        <v>-0.3304</v>
      </c>
      <c r="G52" s="39">
        <v>-0.14290000000000003</v>
      </c>
    </row>
    <row r="53" spans="2:7" ht="13.5">
      <c r="B53" s="27" t="s">
        <v>61</v>
      </c>
      <c r="C53" s="24">
        <v>82.37102447865949</v>
      </c>
      <c r="D53" s="24">
        <v>-55.14329499801763</v>
      </c>
      <c r="E53" s="24">
        <v>11.005322884948464</v>
      </c>
      <c r="F53" s="60">
        <v>-0.3274</v>
      </c>
      <c r="G53" s="39">
        <v>-0.13990000000000002</v>
      </c>
    </row>
    <row r="54" spans="2:6" ht="13.5">
      <c r="B54" s="27" t="s">
        <v>62</v>
      </c>
      <c r="C54" s="24">
        <v>82.86573199646189</v>
      </c>
      <c r="D54" s="24">
        <v>55.45271914824681</v>
      </c>
      <c r="E54" s="24">
        <v>-9.099334669564167</v>
      </c>
      <c r="F54" s="60">
        <v>-0.1532</v>
      </c>
    </row>
    <row r="55" spans="2:6" ht="13.5">
      <c r="B55" s="27" t="s">
        <v>63</v>
      </c>
      <c r="C55" s="24">
        <v>81.53458271368997</v>
      </c>
      <c r="D55" s="24">
        <v>57.93341152325229</v>
      </c>
      <c r="E55" s="24">
        <v>-8.011929786557266</v>
      </c>
      <c r="F55" s="60">
        <v>-0.1719</v>
      </c>
    </row>
    <row r="56" spans="2:6" ht="13.5">
      <c r="B56" s="27" t="s">
        <v>64</v>
      </c>
      <c r="C56" s="24">
        <v>79.94095325189629</v>
      </c>
      <c r="D56" s="24">
        <v>59.026321015140226</v>
      </c>
      <c r="E56" s="24">
        <v>-10.231392015919376</v>
      </c>
      <c r="F56" s="60">
        <v>-0.1602</v>
      </c>
    </row>
    <row r="57" spans="2:6" ht="13.5">
      <c r="B57" s="27" t="s">
        <v>65</v>
      </c>
      <c r="C57" s="24">
        <v>80.15544688928814</v>
      </c>
      <c r="D57" s="24">
        <v>57.34225958072802</v>
      </c>
      <c r="E57" s="24">
        <v>-12.816134413441393</v>
      </c>
      <c r="F57" s="60">
        <v>-0.1182</v>
      </c>
    </row>
    <row r="58" spans="2:6" ht="13.5">
      <c r="B58" s="27" t="s">
        <v>66</v>
      </c>
      <c r="C58" s="24">
        <v>81.92706983234049</v>
      </c>
      <c r="D58" s="24">
        <v>55.069536288348914</v>
      </c>
      <c r="E58" s="24">
        <v>-12.333199472303065</v>
      </c>
      <c r="F58" s="60">
        <v>-0.1078</v>
      </c>
    </row>
    <row r="59" spans="2:6" ht="13.5">
      <c r="B59" s="27" t="s">
        <v>67</v>
      </c>
      <c r="C59" s="24">
        <v>82.980907052214</v>
      </c>
      <c r="D59" s="24">
        <v>54.59435430709429</v>
      </c>
      <c r="E59" s="24">
        <v>-10.401107728152361</v>
      </c>
      <c r="F59" s="60">
        <v>-0.1286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38841.37428240741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-0.2596230769230769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-0.10775374993987719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-0.4126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0.30484625006012284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0.11882276124439965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-0.2631020493493992</v>
      </c>
      <c r="D47" s="24">
        <v>0.18422603827897177</v>
      </c>
      <c r="E47" s="24">
        <v>-0.09819711663373276</v>
      </c>
      <c r="F47" s="60">
        <v>-0.3359</v>
      </c>
      <c r="G47" s="39">
        <v>-0.14839999999999998</v>
      </c>
    </row>
    <row r="48" spans="2:7" ht="13.5">
      <c r="B48" s="27" t="s">
        <v>56</v>
      </c>
      <c r="C48" s="24">
        <v>-0.2961684772688926</v>
      </c>
      <c r="D48" s="24">
        <v>0.20737940402216992</v>
      </c>
      <c r="E48" s="24">
        <v>-0.1105384540690304</v>
      </c>
      <c r="F48" s="60">
        <v>-0.3781</v>
      </c>
      <c r="G48" s="39">
        <v>-0.1906</v>
      </c>
    </row>
    <row r="49" spans="2:7" ht="13.5">
      <c r="B49" s="27" t="s">
        <v>57</v>
      </c>
      <c r="C49" s="24">
        <v>-0.323188317321879</v>
      </c>
      <c r="D49" s="24">
        <v>0.22629889608064957</v>
      </c>
      <c r="E49" s="24">
        <v>-0.12062300918671909</v>
      </c>
      <c r="F49" s="60">
        <v>-0.4126</v>
      </c>
      <c r="G49" s="39">
        <v>-0.22510000000000002</v>
      </c>
    </row>
    <row r="50" spans="2:7" ht="13.5">
      <c r="B50" s="27" t="s">
        <v>58</v>
      </c>
      <c r="C50" s="24">
        <v>-0.30805382778186186</v>
      </c>
      <c r="D50" s="24">
        <v>0.21570161200882865</v>
      </c>
      <c r="E50" s="24">
        <v>-0.11497439053446357</v>
      </c>
      <c r="F50" s="60">
        <v>-0.3932</v>
      </c>
      <c r="G50" s="39">
        <v>-0.2057</v>
      </c>
    </row>
    <row r="51" spans="2:7" ht="13.5">
      <c r="B51" s="27" t="s">
        <v>59</v>
      </c>
      <c r="C51" s="24">
        <v>-0.28014198561420756</v>
      </c>
      <c r="D51" s="24">
        <v>0.19615737736105388</v>
      </c>
      <c r="E51" s="24">
        <v>-0.10455691270201584</v>
      </c>
      <c r="F51" s="60">
        <v>-0.3576</v>
      </c>
      <c r="G51" s="39">
        <v>-0.17009999999999997</v>
      </c>
    </row>
    <row r="52" spans="2:7" ht="13.5">
      <c r="B52" s="27" t="s">
        <v>60</v>
      </c>
      <c r="C52" s="24">
        <v>-0.2588097653390946</v>
      </c>
      <c r="D52" s="24">
        <v>0.1812202966246801</v>
      </c>
      <c r="E52" s="24">
        <v>-0.09659479790352599</v>
      </c>
      <c r="F52" s="60">
        <v>-0.3304</v>
      </c>
      <c r="G52" s="39">
        <v>-0.14290000000000003</v>
      </c>
    </row>
    <row r="53" spans="2:7" ht="13.5">
      <c r="B53" s="27" t="s">
        <v>61</v>
      </c>
      <c r="C53" s="24">
        <v>-0.2564980514879096</v>
      </c>
      <c r="D53" s="24">
        <v>0.17960191320004526</v>
      </c>
      <c r="E53" s="24">
        <v>-0.09573260677487205</v>
      </c>
      <c r="F53" s="60">
        <v>-0.3274</v>
      </c>
      <c r="G53" s="39">
        <v>-0.13990000000000002</v>
      </c>
    </row>
    <row r="54" spans="2:6" ht="13.5">
      <c r="B54" s="27" t="s">
        <v>62</v>
      </c>
      <c r="C54" s="24">
        <v>-0.11999755438333182</v>
      </c>
      <c r="D54" s="24">
        <v>-0.08402319241081813</v>
      </c>
      <c r="E54" s="24">
        <v>0.04478647665251856</v>
      </c>
      <c r="F54" s="60">
        <v>-0.1532</v>
      </c>
    </row>
    <row r="55" spans="2:6" ht="13.5">
      <c r="B55" s="27" t="s">
        <v>63</v>
      </c>
      <c r="C55" s="24">
        <v>-0.1346696107132459</v>
      </c>
      <c r="D55" s="24">
        <v>-0.09429667666457675</v>
      </c>
      <c r="E55" s="24">
        <v>0.05026250298201518</v>
      </c>
      <c r="F55" s="60">
        <v>-0.1719</v>
      </c>
    </row>
    <row r="56" spans="2:6" ht="13.5">
      <c r="B56" s="27" t="s">
        <v>64</v>
      </c>
      <c r="C56" s="24">
        <v>-0.12551091433489603</v>
      </c>
      <c r="D56" s="24">
        <v>-0.0878835981529349</v>
      </c>
      <c r="E56" s="24">
        <v>0.04684386203452284</v>
      </c>
      <c r="F56" s="60">
        <v>-0.1602</v>
      </c>
    </row>
    <row r="57" spans="2:6" ht="13.5">
      <c r="B57" s="27" t="s">
        <v>65</v>
      </c>
      <c r="C57" s="24">
        <v>-0.0926207155894474</v>
      </c>
      <c r="D57" s="24">
        <v>-0.06485333291738016</v>
      </c>
      <c r="E57" s="24">
        <v>0.03456868035005378</v>
      </c>
      <c r="F57" s="60">
        <v>-0.1182</v>
      </c>
    </row>
    <row r="58" spans="2:6" ht="13.5">
      <c r="B58" s="27" t="s">
        <v>66</v>
      </c>
      <c r="C58" s="24">
        <v>-0.08440965182872162</v>
      </c>
      <c r="D58" s="24">
        <v>-0.05910458747293035</v>
      </c>
      <c r="E58" s="24">
        <v>0.031504428959939546</v>
      </c>
      <c r="F58" s="60">
        <v>-0.1078</v>
      </c>
    </row>
    <row r="59" spans="2:6" ht="13.5">
      <c r="B59" s="27" t="s">
        <v>67</v>
      </c>
      <c r="C59" s="24">
        <v>-0.10074313183831407</v>
      </c>
      <c r="D59" s="24">
        <v>-0.07054110036379768</v>
      </c>
      <c r="E59" s="24">
        <v>0.03760018241917251</v>
      </c>
      <c r="F59" s="60">
        <v>-0.1286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38841.37428240741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0</v>
      </c>
      <c r="F36" s="44">
        <v>6</v>
      </c>
      <c r="G36" s="45">
        <v>46.15384615384615</v>
      </c>
      <c r="H36" s="56"/>
    </row>
    <row r="37" spans="2:8" ht="13.5">
      <c r="B37" s="49" t="s">
        <v>39</v>
      </c>
      <c r="C37" s="44">
        <v>7</v>
      </c>
      <c r="D37" s="44"/>
      <c r="E37" s="44">
        <v>0</v>
      </c>
      <c r="F37" s="44">
        <v>7</v>
      </c>
      <c r="G37" s="45">
        <v>53.84615384615385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53.84615384615385</v>
      </c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0.22629889608064957</v>
      </c>
      <c r="E42" s="42">
        <v>0.05026250298201518</v>
      </c>
      <c r="F42" s="51">
        <v>-0.10775374993987719</v>
      </c>
    </row>
    <row r="43" spans="2:6" ht="13.5">
      <c r="B43" s="49" t="s">
        <v>13</v>
      </c>
      <c r="C43" s="42">
        <v>-0.323188317321879</v>
      </c>
      <c r="D43" s="42">
        <v>-0.323188317321879</v>
      </c>
      <c r="E43" s="42">
        <v>-0.323188317321879</v>
      </c>
      <c r="F43" s="51">
        <v>-0.4126</v>
      </c>
    </row>
    <row r="44" spans="2:6" ht="13.5">
      <c r="B44" s="49" t="s">
        <v>14</v>
      </c>
      <c r="C44" s="42">
        <v>0.323188317321879</v>
      </c>
      <c r="D44" s="42">
        <v>0.3205955727452263</v>
      </c>
      <c r="E44" s="42">
        <v>0.17088551216873427</v>
      </c>
      <c r="F44" s="51">
        <v>0.30484625006012284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-0.203378004065477</v>
      </c>
      <c r="D46" s="42">
        <v>0.07152946535338163</v>
      </c>
      <c r="E46" s="42">
        <v>-0.03812701187739517</v>
      </c>
      <c r="F46" s="51">
        <v>-0.2596230769230769</v>
      </c>
    </row>
    <row r="47" spans="2:6" ht="13.5">
      <c r="B47" s="49" t="s">
        <v>26</v>
      </c>
      <c r="C47" s="42">
        <v>0.22217121833525566</v>
      </c>
      <c r="D47" s="42">
        <v>0.15556592142602657</v>
      </c>
      <c r="E47" s="42">
        <v>0.0829205694409541</v>
      </c>
      <c r="F47" s="51">
        <v>0.28361351695934806</v>
      </c>
    </row>
    <row r="48" spans="2:6" ht="13.5">
      <c r="B48" s="49" t="s">
        <v>27</v>
      </c>
      <c r="C48" s="42">
        <v>0.09308002396947226</v>
      </c>
      <c r="D48" s="42">
        <v>0.14378681831101112</v>
      </c>
      <c r="E48" s="42">
        <v>0.07664201057637482</v>
      </c>
      <c r="F48" s="51">
        <v>0.11882276124439965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</v>
      </c>
      <c r="F1" t="s">
        <v>21</v>
      </c>
      <c r="G1">
        <v>13</v>
      </c>
    </row>
    <row r="2" spans="2:3" ht="12.75">
      <c r="B2">
        <v>-0.1875</v>
      </c>
      <c r="C2">
        <f>MAX(GaussDistr_1)-1</f>
        <v>1</v>
      </c>
    </row>
    <row r="3" spans="1:16" ht="12.75">
      <c r="A3" t="str">
        <f>"-3s"</f>
        <v>-3s</v>
      </c>
      <c r="B3">
        <v>-0.6160913606562759</v>
      </c>
      <c r="C3">
        <f aca="true" t="shared" si="0" ref="C3:C33">NORMDIST(B3,AveDev3D_0,StandardDev3D_0,FALSE)*NumPoints_7*I3</f>
        <v>0.011522805871038827</v>
      </c>
      <c r="D3">
        <v>0</v>
      </c>
      <c r="F3" t="s">
        <v>17</v>
      </c>
      <c r="G3">
        <v>15</v>
      </c>
      <c r="I3">
        <f>B5-B4</f>
        <v>0.023764552248879967</v>
      </c>
      <c r="N3">
        <v>0.1875</v>
      </c>
      <c r="O3">
        <v>-0.1875</v>
      </c>
      <c r="P3">
        <v>-0.2596230769230769</v>
      </c>
    </row>
    <row r="4" spans="1:16" ht="12.75">
      <c r="B4">
        <v>-0.5923268084073959</v>
      </c>
      <c r="C4">
        <f t="shared" si="0"/>
        <v>0.020580174115747932</v>
      </c>
      <c r="D4">
        <v>0</v>
      </c>
      <c r="F4" t="s">
        <v>18</v>
      </c>
      <c r="G4">
        <v>5</v>
      </c>
      <c r="I4">
        <f>I3</f>
        <v>0.023764552248879967</v>
      </c>
      <c r="N4">
        <v>0.1875</v>
      </c>
      <c r="O4">
        <v>-0.1875</v>
      </c>
      <c r="P4">
        <v>-0.2596230769230769</v>
      </c>
    </row>
    <row r="5" spans="1:16" ht="12.75">
      <c r="B5">
        <v>-0.568562256158516</v>
      </c>
      <c r="C5">
        <f t="shared" si="0"/>
        <v>0.03531572000758267</v>
      </c>
      <c r="D5">
        <v>0</v>
      </c>
      <c r="I5">
        <f>I4</f>
        <v>0.023764552248879967</v>
      </c>
      <c r="N5">
        <v>0.1875</v>
      </c>
      <c r="O5">
        <v>-0.1875</v>
      </c>
      <c r="P5">
        <v>-0.2596230769230769</v>
      </c>
    </row>
    <row r="6" spans="1:16" ht="12.75">
      <c r="B6">
        <v>-0.5447977039096361</v>
      </c>
      <c r="C6">
        <f t="shared" si="0"/>
        <v>0.05822577876659157</v>
      </c>
      <c r="D6">
        <v>0</v>
      </c>
      <c r="I6">
        <f aca="true" t="shared" si="1" ref="I6:I33">I5</f>
        <v>0.023764552248879967</v>
      </c>
      <c r="N6">
        <v>0.1875</v>
      </c>
      <c r="O6">
        <v>-0.1875</v>
      </c>
      <c r="P6">
        <v>-0.2596230769230769</v>
      </c>
    </row>
    <row r="7" spans="1:16" ht="12.75">
      <c r="B7">
        <v>-0.5210331516607561</v>
      </c>
      <c r="C7">
        <f t="shared" si="0"/>
        <v>0.09223394140020183</v>
      </c>
      <c r="D7">
        <v>0</v>
      </c>
      <c r="I7">
        <f t="shared" si="1"/>
        <v>0.023764552248879967</v>
      </c>
      <c r="N7">
        <v>0.1875</v>
      </c>
      <c r="O7">
        <v>-0.1875</v>
      </c>
      <c r="P7">
        <v>-0.2596230769230769</v>
      </c>
    </row>
    <row r="8" spans="1:16" ht="12.75">
      <c r="A8" t="str">
        <f>"-2s"</f>
        <v>-2s</v>
      </c>
      <c r="B8">
        <v>-0.4972685994118762</v>
      </c>
      <c r="C8">
        <f t="shared" si="0"/>
        <v>0.1403765129342892</v>
      </c>
      <c r="D8">
        <v>0</v>
      </c>
      <c r="I8">
        <f t="shared" si="1"/>
        <v>0.023764552248879967</v>
      </c>
      <c r="N8">
        <v>0.1875</v>
      </c>
      <c r="O8">
        <v>-0.1875</v>
      </c>
      <c r="P8">
        <v>-0.2596230769230769</v>
      </c>
    </row>
    <row r="9" spans="1:16" ht="12.75">
      <c r="B9">
        <v>-0.47350404716299627</v>
      </c>
      <c r="C9">
        <f t="shared" si="0"/>
        <v>0.20527041158232515</v>
      </c>
      <c r="D9">
        <v>0</v>
      </c>
      <c r="I9">
        <f t="shared" si="1"/>
        <v>0.023764552248879967</v>
      </c>
      <c r="N9">
        <v>0.1875</v>
      </c>
      <c r="O9">
        <v>-0.1875</v>
      </c>
      <c r="P9">
        <v>-0.2596230769230769</v>
      </c>
    </row>
    <row r="10" spans="1:16" ht="12.75">
      <c r="B10">
        <v>-0.44973949491411636</v>
      </c>
      <c r="C10">
        <f t="shared" si="0"/>
        <v>0.2883941701665849</v>
      </c>
      <c r="D10">
        <v>0</v>
      </c>
      <c r="I10">
        <f t="shared" si="1"/>
        <v>0.023764552248879967</v>
      </c>
      <c r="N10">
        <v>0.1875</v>
      </c>
      <c r="O10">
        <v>-0.1875</v>
      </c>
      <c r="P10">
        <v>-0.2596230769230769</v>
      </c>
    </row>
    <row r="11" spans="1:16" ht="12.75">
      <c r="B11">
        <v>-0.4259749426652364</v>
      </c>
      <c r="C11">
        <f t="shared" si="0"/>
        <v>0.3892914106529373</v>
      </c>
      <c r="D11">
        <v>1</v>
      </c>
      <c r="I11">
        <f t="shared" si="1"/>
        <v>0.023764552248879967</v>
      </c>
      <c r="N11">
        <v>0.1875</v>
      </c>
      <c r="O11">
        <v>-0.1875</v>
      </c>
      <c r="P11">
        <v>-0.2596230769230769</v>
      </c>
    </row>
    <row r="12" spans="1:16" ht="12.75">
      <c r="B12">
        <v>-0.4022103904163565</v>
      </c>
      <c r="C12">
        <f t="shared" si="0"/>
        <v>0.5048837429563544</v>
      </c>
      <c r="D12">
        <v>1</v>
      </c>
      <c r="I12">
        <f t="shared" si="1"/>
        <v>0.023764552248879967</v>
      </c>
      <c r="N12">
        <v>0.1875</v>
      </c>
      <c r="O12">
        <v>-0.1875</v>
      </c>
      <c r="P12">
        <v>-0.2596230769230769</v>
      </c>
    </row>
    <row r="13" spans="1:16" ht="12.75">
      <c r="B13">
        <v>-0.37844583816747657</v>
      </c>
      <c r="C13">
        <f t="shared" si="0"/>
        <v>0.6291238837497735</v>
      </c>
      <c r="D13">
        <v>2</v>
      </c>
      <c r="I13">
        <f t="shared" si="1"/>
        <v>0.023764552248879967</v>
      </c>
      <c r="N13">
        <v>0.1875</v>
      </c>
      <c r="O13">
        <v>-0.1875</v>
      </c>
      <c r="P13">
        <v>-0.2596230769230769</v>
      </c>
    </row>
    <row r="14" spans="1:16" ht="12.75">
      <c r="B14">
        <v>-0.3546812859185966</v>
      </c>
      <c r="C14">
        <f t="shared" si="0"/>
        <v>0.7531980371798563</v>
      </c>
      <c r="D14">
        <v>1</v>
      </c>
      <c r="I14">
        <f t="shared" si="1"/>
        <v>0.023764552248879967</v>
      </c>
      <c r="N14">
        <v>0.1875</v>
      </c>
      <c r="O14">
        <v>-0.1875</v>
      </c>
      <c r="P14">
        <v>-0.2596230769230769</v>
      </c>
    </row>
    <row r="15" spans="1:16" ht="12.75">
      <c r="B15">
        <v>-0.3309167336697167</v>
      </c>
      <c r="C15">
        <f t="shared" si="0"/>
        <v>0.8663839675186803</v>
      </c>
      <c r="D15">
        <v>2</v>
      </c>
      <c r="I15">
        <f t="shared" si="1"/>
        <v>0.023764552248879967</v>
      </c>
      <c r="N15">
        <v>0.1875</v>
      </c>
      <c r="O15">
        <v>-0.1875</v>
      </c>
      <c r="P15">
        <v>-0.2596230769230769</v>
      </c>
    </row>
    <row r="16" spans="1:9" ht="12.75">
      <c r="B16">
        <v>-0.3071521814208368</v>
      </c>
      <c r="C16">
        <f t="shared" si="0"/>
        <v>0.957502364788642</v>
      </c>
      <c r="D16">
        <v>0</v>
      </c>
      <c r="I16">
        <f t="shared" si="1"/>
        <v>0.023764552248879967</v>
      </c>
    </row>
    <row r="17" spans="1:9" ht="12.75">
      <c r="B17">
        <v>-0.2833876291719568</v>
      </c>
      <c r="C17">
        <f t="shared" si="0"/>
        <v>1.0167110043361867</v>
      </c>
      <c r="D17">
        <v>0</v>
      </c>
      <c r="I17">
        <f t="shared" si="1"/>
        <v>0.023764552248879967</v>
      </c>
    </row>
    <row r="18" spans="1:9" ht="12.75">
      <c r="A18" t="str">
        <f>"0"</f>
        <v>0</v>
      </c>
      <c r="B18">
        <v>-0.2596230769230769</v>
      </c>
      <c r="C18">
        <f t="shared" si="0"/>
        <v>1.0372499290437265</v>
      </c>
      <c r="D18">
        <v>0</v>
      </c>
      <c r="I18">
        <f t="shared" si="1"/>
        <v>0.023764552248879967</v>
      </c>
    </row>
    <row r="19" spans="1:9" ht="12.75">
      <c r="B19">
        <v>-0.23585852467419696</v>
      </c>
      <c r="C19">
        <f t="shared" si="0"/>
        <v>1.0167110043361867</v>
      </c>
      <c r="D19">
        <v>0</v>
      </c>
      <c r="I19">
        <f t="shared" si="1"/>
        <v>0.023764552248879967</v>
      </c>
    </row>
    <row r="20" spans="1:9" ht="12.75">
      <c r="B20">
        <v>-0.21209397242531702</v>
      </c>
      <c r="C20">
        <f t="shared" si="0"/>
        <v>0.957502364788642</v>
      </c>
      <c r="D20">
        <v>0</v>
      </c>
      <c r="I20">
        <f t="shared" si="1"/>
        <v>0.023764552248879967</v>
      </c>
    </row>
    <row r="21" spans="1:9" ht="12.75">
      <c r="B21">
        <v>-0.1883294201764371</v>
      </c>
      <c r="C21">
        <f t="shared" si="0"/>
        <v>0.8663839675186803</v>
      </c>
      <c r="D21">
        <v>1</v>
      </c>
      <c r="I21">
        <f t="shared" si="1"/>
        <v>0.023764552248879967</v>
      </c>
    </row>
    <row r="22" spans="1:9" ht="12.75">
      <c r="B22">
        <v>-0.16456486792755717</v>
      </c>
      <c r="C22">
        <f t="shared" si="0"/>
        <v>0.7531980371798561</v>
      </c>
      <c r="D22">
        <v>2</v>
      </c>
      <c r="I22">
        <f t="shared" si="1"/>
        <v>0.023764552248879967</v>
      </c>
    </row>
    <row r="23" spans="1:9" ht="12.75">
      <c r="B23">
        <v>-0.14080031567867723</v>
      </c>
      <c r="C23">
        <f t="shared" si="0"/>
        <v>0.6291238837497735</v>
      </c>
      <c r="D23">
        <v>2</v>
      </c>
      <c r="I23">
        <f t="shared" si="1"/>
        <v>0.023764552248879967</v>
      </c>
    </row>
    <row r="24" spans="1:9" ht="12.75">
      <c r="B24">
        <v>-0.11703576342979732</v>
      </c>
      <c r="C24">
        <f t="shared" si="0"/>
        <v>0.5048837429563544</v>
      </c>
      <c r="D24">
        <v>1</v>
      </c>
      <c r="I24">
        <f t="shared" si="1"/>
        <v>0.023764552248879967</v>
      </c>
    </row>
    <row r="25" spans="1:9" ht="12.75">
      <c r="B25">
        <v>-0.09327121118091738</v>
      </c>
      <c r="C25">
        <f t="shared" si="0"/>
        <v>0.3892914106529372</v>
      </c>
      <c r="D25">
        <v>0</v>
      </c>
      <c r="I25">
        <f t="shared" si="1"/>
        <v>0.023764552248879967</v>
      </c>
    </row>
    <row r="26" spans="1:9" ht="12.75">
      <c r="B26">
        <v>-0.06950665893203745</v>
      </c>
      <c r="C26">
        <f t="shared" si="0"/>
        <v>0.2883941701665849</v>
      </c>
      <c r="D26">
        <v>0</v>
      </c>
      <c r="I26">
        <f t="shared" si="1"/>
        <v>0.023764552248879967</v>
      </c>
    </row>
    <row r="27" spans="1:9" ht="12.75">
      <c r="B27">
        <v>-0.045742106683157535</v>
      </c>
      <c r="C27">
        <f t="shared" si="0"/>
        <v>0.20527041158232515</v>
      </c>
      <c r="D27">
        <v>0</v>
      </c>
      <c r="I27">
        <f t="shared" si="1"/>
        <v>0.023764552248879967</v>
      </c>
    </row>
    <row r="28" spans="1:9" ht="12.75">
      <c r="A28" t="str">
        <f>"2s"</f>
        <v>2s</v>
      </c>
      <c r="B28">
        <v>-0.021977554434277596</v>
      </c>
      <c r="C28">
        <f t="shared" si="0"/>
        <v>0.14037651293428915</v>
      </c>
      <c r="D28">
        <v>0</v>
      </c>
      <c r="I28">
        <f t="shared" si="1"/>
        <v>0.023764552248879967</v>
      </c>
    </row>
    <row r="29" spans="1:9" ht="12.75">
      <c r="B29">
        <v>0.0017869978146023424</v>
      </c>
      <c r="C29">
        <f t="shared" si="0"/>
        <v>0.09223394140020183</v>
      </c>
      <c r="D29">
        <v>0</v>
      </c>
      <c r="I29">
        <f t="shared" si="1"/>
        <v>0.023764552248879967</v>
      </c>
    </row>
    <row r="30" spans="1:9" ht="12.75">
      <c r="B30">
        <v>0.025551550063482253</v>
      </c>
      <c r="C30">
        <f t="shared" si="0"/>
        <v>0.058225778766591615</v>
      </c>
      <c r="D30">
        <v>0</v>
      </c>
      <c r="I30">
        <f t="shared" si="1"/>
        <v>0.023764552248879967</v>
      </c>
    </row>
    <row r="31" spans="1:9" ht="12.75">
      <c r="B31">
        <v>0.04931610231236222</v>
      </c>
      <c r="C31">
        <f t="shared" si="0"/>
        <v>0.035315720007582645</v>
      </c>
      <c r="D31">
        <v>0</v>
      </c>
      <c r="I31">
        <f t="shared" si="1"/>
        <v>0.023764552248879967</v>
      </c>
    </row>
    <row r="32" spans="1:9" ht="12.75">
      <c r="B32">
        <v>0.07308065456124213</v>
      </c>
      <c r="C32">
        <f t="shared" si="0"/>
        <v>0.020580174115747932</v>
      </c>
      <c r="D32">
        <v>0</v>
      </c>
      <c r="I32">
        <f t="shared" si="1"/>
        <v>0.023764552248879967</v>
      </c>
    </row>
    <row r="33" spans="1:9" ht="12.75">
      <c r="A33" t="str">
        <f>"3s"</f>
        <v>3s</v>
      </c>
      <c r="B33">
        <v>0.09684520681012204</v>
      </c>
      <c r="C33">
        <f t="shared" si="0"/>
        <v>0.011522805871038846</v>
      </c>
      <c r="D33">
        <v>0</v>
      </c>
      <c r="I33">
        <f t="shared" si="1"/>
        <v>0.023764552248879967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